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apital Programs\Housing Preservation Program\"/>
    </mc:Choice>
  </mc:AlternateContent>
  <xr:revisionPtr revIDLastSave="0" documentId="8_{B67239B6-3840-4944-B471-C44543BD29AA}" xr6:coauthVersionLast="47" xr6:coauthVersionMax="47" xr10:uidLastSave="{00000000-0000-0000-0000-000000000000}"/>
  <bookViews>
    <workbookView xWindow="7740" yWindow="4170" windowWidth="36585" windowHeight="15960" xr2:uid="{16C0DEB9-B6D5-4358-9E4E-016715E7D83B}"/>
  </bookViews>
  <sheets>
    <sheet name="Sheet1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13" i="2" s="1"/>
  <c r="B14" i="2" s="1"/>
  <c r="B19" i="2" s="1"/>
  <c r="B10" i="1"/>
  <c r="B13" i="1" s="1"/>
  <c r="B14" i="1" s="1"/>
  <c r="B19" i="1" s="1"/>
  <c r="B11" i="2" l="1"/>
  <c r="B20" i="2" s="1"/>
  <c r="B21" i="2" s="1"/>
  <c r="B11" i="1"/>
  <c r="B20" i="1" s="1"/>
  <c r="B21" i="1" s="1"/>
</calcChain>
</file>

<file path=xl/sharedStrings.xml><?xml version="1.0" encoding="utf-8"?>
<sst xmlns="http://schemas.openxmlformats.org/spreadsheetml/2006/main" count="37" uniqueCount="21">
  <si>
    <t>Address</t>
  </si>
  <si>
    <t>750 Powderhorn, H-2</t>
  </si>
  <si>
    <t>Bedrooms</t>
  </si>
  <si>
    <t>Bathrooms</t>
  </si>
  <si>
    <t>Sales Price</t>
  </si>
  <si>
    <t>20% Housing PP Contribution</t>
  </si>
  <si>
    <t xml:space="preserve">New Max Value </t>
  </si>
  <si>
    <t>Additional DP Contribution</t>
  </si>
  <si>
    <t>Loan Amount</t>
  </si>
  <si>
    <t>Mortgage Payment</t>
  </si>
  <si>
    <t>Property Tax</t>
  </si>
  <si>
    <t>Insurance</t>
  </si>
  <si>
    <t>HOA dues</t>
  </si>
  <si>
    <t>Water &amp; Sewer</t>
  </si>
  <si>
    <t>Total Estimated Monthly Payment</t>
  </si>
  <si>
    <t>Monthly appreciation earned</t>
  </si>
  <si>
    <t>Maximum Property Value at 5 years assuming 2.5% annual appreciation</t>
  </si>
  <si>
    <t xml:space="preserve">Instructions: Fill in cells that are shaded orange. All remaining cells should automatically populate. These are estimates only. Please reach out to housing@tetoncountywy.gov for more information. </t>
  </si>
  <si>
    <t>Housing Preservation Program - Down Payment Assistance Calculator</t>
  </si>
  <si>
    <t>Housing Preservation Program - Example Down Payment Assistance Calculator</t>
  </si>
  <si>
    <t xml:space="preserve">The example provided below is illustrative only.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</si>
</sst>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1" fillId="3" borderId="2" xfId="0" applyFont="1" applyFill="1" applyBorder="1"/>
    <xf numFmtId="0" fontId="1" fillId="0" borderId="0" xfId="0" applyFont="1"/>
    <xf numFmtId="0" fontId="0" fillId="2" borderId="3" xfId="0" applyFill="1" applyBorder="1"/>
    <xf numFmtId="0" fontId="0" fillId="3" borderId="4" xfId="0" applyFill="1" applyBorder="1"/>
    <xf numFmtId="0" fontId="0" fillId="2" borderId="5" xfId="0" applyFill="1" applyBorder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44" fontId="0" fillId="3" borderId="4" xfId="0" applyNumberFormat="1" applyFill="1" applyBorder="1"/>
    <xf numFmtId="44" fontId="0" fillId="0" borderId="0" xfId="0" applyNumberFormat="1"/>
    <xf numFmtId="44" fontId="0" fillId="2" borderId="3" xfId="0" applyNumberFormat="1" applyFill="1" applyBorder="1"/>
    <xf numFmtId="44" fontId="0" fillId="2" borderId="3" xfId="0" applyNumberFormat="1" applyFill="1" applyBorder="1" applyAlignment="1">
      <alignment vertical="center" wrapText="1"/>
    </xf>
    <xf numFmtId="44" fontId="0" fillId="3" borderId="4" xfId="0" applyNumberFormat="1" applyFill="1" applyBorder="1" applyAlignment="1">
      <alignment vertical="center"/>
    </xf>
    <xf numFmtId="44" fontId="0" fillId="0" borderId="0" xfId="0" applyNumberFormat="1" applyAlignment="1">
      <alignment vertical="center"/>
    </xf>
    <xf numFmtId="44" fontId="0" fillId="2" borderId="5" xfId="0" applyNumberFormat="1" applyFill="1" applyBorder="1" applyAlignment="1">
      <alignment wrapText="1"/>
    </xf>
    <xf numFmtId="44" fontId="0" fillId="3" borderId="6" xfId="0" applyNumberFormat="1" applyFill="1" applyBorder="1"/>
    <xf numFmtId="44" fontId="0" fillId="4" borderId="2" xfId="0" applyNumberFormat="1" applyFill="1" applyBorder="1"/>
    <xf numFmtId="44" fontId="0" fillId="4" borderId="4" xfId="0" applyNumberFormat="1" applyFill="1" applyBorder="1"/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1" fillId="4" borderId="2" xfId="0" applyFont="1" applyFill="1" applyBorder="1"/>
    <xf numFmtId="0" fontId="0" fillId="4" borderId="4" xfId="0" applyFill="1" applyBorder="1"/>
    <xf numFmtId="0" fontId="0" fillId="4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B7C4-948F-4926-B6B7-33EF5A65E8E6}">
  <dimension ref="A1:B21"/>
  <sheetViews>
    <sheetView tabSelected="1" workbookViewId="0">
      <selection activeCell="H14" sqref="H14"/>
    </sheetView>
  </sheetViews>
  <sheetFormatPr defaultRowHeight="15" x14ac:dyDescent="0.25"/>
  <cols>
    <col min="1" max="2" width="40.5703125" customWidth="1"/>
  </cols>
  <sheetData>
    <row r="1" spans="1:2" s="3" customFormat="1" ht="30.75" customHeight="1" x14ac:dyDescent="0.25">
      <c r="A1" s="23" t="s">
        <v>18</v>
      </c>
    </row>
    <row r="2" spans="1:2" x14ac:dyDescent="0.25">
      <c r="A2" s="21" t="s">
        <v>17</v>
      </c>
      <c r="B2" s="21"/>
    </row>
    <row r="3" spans="1:2" x14ac:dyDescent="0.25">
      <c r="A3" s="21"/>
      <c r="B3" s="21"/>
    </row>
    <row r="4" spans="1:2" ht="15.75" thickBot="1" x14ac:dyDescent="0.3">
      <c r="A4" s="22"/>
      <c r="B4" s="22"/>
    </row>
    <row r="5" spans="1:2" s="3" customFormat="1" x14ac:dyDescent="0.25">
      <c r="A5" s="1" t="s">
        <v>0</v>
      </c>
      <c r="B5" s="24"/>
    </row>
    <row r="6" spans="1:2" x14ac:dyDescent="0.25">
      <c r="A6" s="4" t="s">
        <v>2</v>
      </c>
      <c r="B6" s="25"/>
    </row>
    <row r="7" spans="1:2" ht="15.75" thickBot="1" x14ac:dyDescent="0.3">
      <c r="A7" s="6" t="s">
        <v>3</v>
      </c>
      <c r="B7" s="26"/>
    </row>
    <row r="8" spans="1:2" ht="15.75" thickBot="1" x14ac:dyDescent="0.3">
      <c r="A8" s="8"/>
      <c r="B8" s="9"/>
    </row>
    <row r="9" spans="1:2" x14ac:dyDescent="0.25">
      <c r="A9" s="10" t="s">
        <v>4</v>
      </c>
      <c r="B9" s="19">
        <v>0</v>
      </c>
    </row>
    <row r="10" spans="1:2" x14ac:dyDescent="0.25">
      <c r="A10" s="4" t="s">
        <v>5</v>
      </c>
      <c r="B10" s="11">
        <f>B9*0.2</f>
        <v>0</v>
      </c>
    </row>
    <row r="11" spans="1:2" x14ac:dyDescent="0.25">
      <c r="A11" s="4" t="s">
        <v>6</v>
      </c>
      <c r="B11" s="11">
        <f>B9-B10</f>
        <v>0</v>
      </c>
    </row>
    <row r="12" spans="1:2" x14ac:dyDescent="0.25">
      <c r="A12" s="4" t="s">
        <v>7</v>
      </c>
      <c r="B12" s="20">
        <v>0</v>
      </c>
    </row>
    <row r="13" spans="1:2" x14ac:dyDescent="0.25">
      <c r="A13" s="4" t="s">
        <v>8</v>
      </c>
      <c r="B13" s="11">
        <f t="shared" ref="B13" si="0">B9-B10-B12</f>
        <v>0</v>
      </c>
    </row>
    <row r="14" spans="1:2" s="12" customFormat="1" x14ac:dyDescent="0.25">
      <c r="A14" s="13" t="s">
        <v>9</v>
      </c>
      <c r="B14" s="11">
        <f t="shared" ref="B14" si="1">-PMT(0.583%,360,B13)</f>
        <v>0</v>
      </c>
    </row>
    <row r="15" spans="1:2" x14ac:dyDescent="0.25">
      <c r="A15" s="4" t="s">
        <v>10</v>
      </c>
      <c r="B15" s="20">
        <v>0</v>
      </c>
    </row>
    <row r="16" spans="1:2" x14ac:dyDescent="0.25">
      <c r="A16" s="4" t="s">
        <v>11</v>
      </c>
      <c r="B16" s="20">
        <v>0</v>
      </c>
    </row>
    <row r="17" spans="1:2" x14ac:dyDescent="0.25">
      <c r="A17" s="4" t="s">
        <v>12</v>
      </c>
      <c r="B17" s="20">
        <v>0</v>
      </c>
    </row>
    <row r="18" spans="1:2" x14ac:dyDescent="0.25">
      <c r="A18" s="4" t="s">
        <v>13</v>
      </c>
      <c r="B18" s="20">
        <v>0</v>
      </c>
    </row>
    <row r="19" spans="1:2" x14ac:dyDescent="0.25">
      <c r="A19" s="4" t="s">
        <v>14</v>
      </c>
      <c r="B19" s="11">
        <f>SUM(B14:B18)</f>
        <v>0</v>
      </c>
    </row>
    <row r="20" spans="1:2" s="16" customFormat="1" ht="45" x14ac:dyDescent="0.25">
      <c r="A20" s="14" t="s">
        <v>16</v>
      </c>
      <c r="B20" s="15">
        <f>FV(2.5%/12, 60,0,-B11)</f>
        <v>0</v>
      </c>
    </row>
    <row r="21" spans="1:2" s="12" customFormat="1" ht="15.75" thickBot="1" x14ac:dyDescent="0.3">
      <c r="A21" s="17" t="s">
        <v>15</v>
      </c>
      <c r="B21" s="18">
        <f>(B20-B11)/60</f>
        <v>0</v>
      </c>
    </row>
  </sheetData>
  <mergeCells count="1">
    <mergeCell ref="A2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D4EC-F52C-4243-80E0-FE557110BD2F}">
  <dimension ref="A1:B21"/>
  <sheetViews>
    <sheetView workbookViewId="0">
      <selection activeCell="F18" sqref="F18"/>
    </sheetView>
  </sheetViews>
  <sheetFormatPr defaultRowHeight="15" x14ac:dyDescent="0.25"/>
  <cols>
    <col min="1" max="1" width="47.85546875" customWidth="1"/>
    <col min="2" max="2" width="40.5703125" customWidth="1"/>
  </cols>
  <sheetData>
    <row r="1" spans="1:2" s="3" customFormat="1" ht="30.75" customHeight="1" x14ac:dyDescent="0.25">
      <c r="A1" s="23" t="s">
        <v>19</v>
      </c>
    </row>
    <row r="2" spans="1:2" ht="23.25" customHeight="1" thickBot="1" x14ac:dyDescent="0.3">
      <c r="A2" s="21" t="s">
        <v>20</v>
      </c>
      <c r="B2" s="21"/>
    </row>
    <row r="3" spans="1:2" ht="6.75" hidden="1" customHeight="1" thickBot="1" x14ac:dyDescent="0.3">
      <c r="A3" s="21"/>
      <c r="B3" s="21"/>
    </row>
    <row r="4" spans="1:2" ht="15.75" hidden="1" thickBot="1" x14ac:dyDescent="0.3">
      <c r="A4" s="22"/>
      <c r="B4" s="22"/>
    </row>
    <row r="5" spans="1:2" s="3" customFormat="1" x14ac:dyDescent="0.25">
      <c r="A5" s="1" t="s">
        <v>0</v>
      </c>
      <c r="B5" s="2" t="s">
        <v>1</v>
      </c>
    </row>
    <row r="6" spans="1:2" x14ac:dyDescent="0.25">
      <c r="A6" s="4" t="s">
        <v>2</v>
      </c>
      <c r="B6" s="5">
        <v>2</v>
      </c>
    </row>
    <row r="7" spans="1:2" ht="15.75" thickBot="1" x14ac:dyDescent="0.3">
      <c r="A7" s="6" t="s">
        <v>3</v>
      </c>
      <c r="B7" s="7">
        <v>1</v>
      </c>
    </row>
    <row r="8" spans="1:2" ht="15.75" thickBot="1" x14ac:dyDescent="0.3">
      <c r="A8" s="8"/>
      <c r="B8" s="9"/>
    </row>
    <row r="9" spans="1:2" x14ac:dyDescent="0.25">
      <c r="A9" s="10" t="s">
        <v>4</v>
      </c>
      <c r="B9" s="19">
        <v>799000</v>
      </c>
    </row>
    <row r="10" spans="1:2" x14ac:dyDescent="0.25">
      <c r="A10" s="4" t="s">
        <v>5</v>
      </c>
      <c r="B10" s="11">
        <f>B9*0.2</f>
        <v>159800</v>
      </c>
    </row>
    <row r="11" spans="1:2" x14ac:dyDescent="0.25">
      <c r="A11" s="4" t="s">
        <v>6</v>
      </c>
      <c r="B11" s="11">
        <f>B9-B10</f>
        <v>639200</v>
      </c>
    </row>
    <row r="12" spans="1:2" x14ac:dyDescent="0.25">
      <c r="A12" s="4" t="s">
        <v>7</v>
      </c>
      <c r="B12" s="20">
        <v>10000</v>
      </c>
    </row>
    <row r="13" spans="1:2" x14ac:dyDescent="0.25">
      <c r="A13" s="4" t="s">
        <v>8</v>
      </c>
      <c r="B13" s="11">
        <f t="shared" ref="B13" si="0">B9-B10-B12</f>
        <v>629200</v>
      </c>
    </row>
    <row r="14" spans="1:2" s="12" customFormat="1" x14ac:dyDescent="0.25">
      <c r="A14" s="13" t="s">
        <v>9</v>
      </c>
      <c r="B14" s="11">
        <f t="shared" ref="B14" si="1">-PMT(0.583%,360,B13)</f>
        <v>4184.3931617242752</v>
      </c>
    </row>
    <row r="15" spans="1:2" x14ac:dyDescent="0.25">
      <c r="A15" s="4" t="s">
        <v>10</v>
      </c>
      <c r="B15" s="20">
        <v>375</v>
      </c>
    </row>
    <row r="16" spans="1:2" x14ac:dyDescent="0.25">
      <c r="A16" s="4" t="s">
        <v>11</v>
      </c>
      <c r="B16" s="20">
        <v>100</v>
      </c>
    </row>
    <row r="17" spans="1:2" x14ac:dyDescent="0.25">
      <c r="A17" s="4" t="s">
        <v>12</v>
      </c>
      <c r="B17" s="20">
        <v>350</v>
      </c>
    </row>
    <row r="18" spans="1:2" x14ac:dyDescent="0.25">
      <c r="A18" s="4" t="s">
        <v>13</v>
      </c>
      <c r="B18" s="20">
        <v>50</v>
      </c>
    </row>
    <row r="19" spans="1:2" x14ac:dyDescent="0.25">
      <c r="A19" s="4" t="s">
        <v>14</v>
      </c>
      <c r="B19" s="11">
        <f>SUM(B14:B18)</f>
        <v>5059.3931617242752</v>
      </c>
    </row>
    <row r="20" spans="1:2" s="16" customFormat="1" ht="30" x14ac:dyDescent="0.25">
      <c r="A20" s="14" t="s">
        <v>16</v>
      </c>
      <c r="B20" s="15">
        <f>FV(2.5%/12, 60,0,-B11)</f>
        <v>724214.31710479362</v>
      </c>
    </row>
    <row r="21" spans="1:2" s="12" customFormat="1" ht="15.75" thickBot="1" x14ac:dyDescent="0.3">
      <c r="A21" s="17" t="s">
        <v>15</v>
      </c>
      <c r="B21" s="18">
        <f>(B20-B11)/60</f>
        <v>1416.9052850798937</v>
      </c>
    </row>
  </sheetData>
  <mergeCells count="1">
    <mergeCell ref="A2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Norton</dc:creator>
  <cp:lastModifiedBy>April Norton</cp:lastModifiedBy>
  <dcterms:created xsi:type="dcterms:W3CDTF">2025-05-22T16:45:19Z</dcterms:created>
  <dcterms:modified xsi:type="dcterms:W3CDTF">2025-05-22T17:10:58Z</dcterms:modified>
</cp:coreProperties>
</file>