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Z:\Capital Improvement Plan\2022\Executive Summary(Final)\"/>
    </mc:Choice>
  </mc:AlternateContent>
  <xr:revisionPtr revIDLastSave="0" documentId="13_ncr:1_{52382B64-DBCC-4258-90DE-7D2246EEF353}" xr6:coauthVersionLast="45" xr6:coauthVersionMax="45" xr10:uidLastSave="{00000000-0000-0000-0000-000000000000}"/>
  <bookViews>
    <workbookView xWindow="-120" yWindow="-120" windowWidth="38640" windowHeight="15840" xr2:uid="{1DB07098-0078-4905-B09D-5AB0A016F498}"/>
  </bookViews>
  <sheets>
    <sheet name="Consolidated Masst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2" l="1"/>
  <c r="Q5" i="2"/>
  <c r="P6" i="2"/>
  <c r="Q6" i="2" s="1"/>
  <c r="R6" i="2" s="1"/>
  <c r="G7" i="2"/>
  <c r="H7" i="2"/>
  <c r="H18" i="2" s="1"/>
  <c r="I7" i="2"/>
  <c r="J7" i="2"/>
  <c r="J18" i="2" s="1"/>
  <c r="K7" i="2"/>
  <c r="L7" i="2"/>
  <c r="M7" i="2"/>
  <c r="N7" i="2"/>
  <c r="O7" i="2"/>
  <c r="P7" i="2"/>
  <c r="S7" i="2"/>
  <c r="S18" i="2" s="1"/>
  <c r="G10" i="2"/>
  <c r="H10" i="2"/>
  <c r="I10" i="2"/>
  <c r="J10" i="2"/>
  <c r="K10" i="2"/>
  <c r="L10" i="2"/>
  <c r="M10" i="2"/>
  <c r="M18" i="2" s="1"/>
  <c r="N10" i="2"/>
  <c r="O10" i="2"/>
  <c r="P10" i="2"/>
  <c r="Q10" i="2"/>
  <c r="R10" i="2"/>
  <c r="S10" i="2"/>
  <c r="P12" i="2"/>
  <c r="Q12" i="2"/>
  <c r="S12" i="2"/>
  <c r="G13" i="2"/>
  <c r="H13" i="2"/>
  <c r="I13" i="2"/>
  <c r="I18" i="2" s="1"/>
  <c r="J13" i="2"/>
  <c r="K13" i="2"/>
  <c r="L13" i="2"/>
  <c r="L18" i="2" s="1"/>
  <c r="M13" i="2"/>
  <c r="N13" i="2"/>
  <c r="O13" i="2"/>
  <c r="P13" i="2"/>
  <c r="S13" i="2"/>
  <c r="P15" i="2"/>
  <c r="S15" i="2"/>
  <c r="G16" i="2"/>
  <c r="H16" i="2"/>
  <c r="I16" i="2"/>
  <c r="J16" i="2"/>
  <c r="K16" i="2"/>
  <c r="L16" i="2"/>
  <c r="M16" i="2"/>
  <c r="N16" i="2"/>
  <c r="O16" i="2"/>
  <c r="S16" i="2"/>
  <c r="G18" i="2"/>
  <c r="N18" i="2"/>
  <c r="O18" i="2"/>
  <c r="P24" i="2"/>
  <c r="Q24" i="2" s="1"/>
  <c r="Q25" i="2" s="1"/>
  <c r="S24" i="2"/>
  <c r="S25" i="2" s="1"/>
  <c r="G25" i="2"/>
  <c r="H25" i="2"/>
  <c r="I25" i="2"/>
  <c r="J25" i="2"/>
  <c r="K25" i="2"/>
  <c r="L25" i="2"/>
  <c r="M25" i="2"/>
  <c r="M40" i="2" s="1"/>
  <c r="N25" i="2"/>
  <c r="O25" i="2"/>
  <c r="P27" i="2"/>
  <c r="Q27" i="2"/>
  <c r="S27" i="2"/>
  <c r="G28" i="2"/>
  <c r="H28" i="2"/>
  <c r="I28" i="2"/>
  <c r="I40" i="2" s="1"/>
  <c r="J28" i="2"/>
  <c r="K28" i="2"/>
  <c r="L28" i="2"/>
  <c r="L40" i="2" s="1"/>
  <c r="M28" i="2"/>
  <c r="N28" i="2"/>
  <c r="O28" i="2"/>
  <c r="P28" i="2"/>
  <c r="S28" i="2"/>
  <c r="P30" i="2"/>
  <c r="S30" i="2"/>
  <c r="G31" i="2"/>
  <c r="H31" i="2"/>
  <c r="H40" i="2" s="1"/>
  <c r="I31" i="2"/>
  <c r="J31" i="2"/>
  <c r="K31" i="2"/>
  <c r="K40" i="2" s="1"/>
  <c r="L31" i="2"/>
  <c r="M31" i="2"/>
  <c r="N31" i="2"/>
  <c r="O31" i="2"/>
  <c r="S31" i="2"/>
  <c r="P33" i="2"/>
  <c r="Q33" i="2" s="1"/>
  <c r="S33" i="2"/>
  <c r="P34" i="2"/>
  <c r="Q34" i="2" s="1"/>
  <c r="R34" i="2" s="1"/>
  <c r="S34" i="2"/>
  <c r="P35" i="2"/>
  <c r="Q35" i="2" s="1"/>
  <c r="R35" i="2" s="1"/>
  <c r="S35" i="2"/>
  <c r="P36" i="2"/>
  <c r="Q36" i="2" s="1"/>
  <c r="R36" i="2" s="1"/>
  <c r="S36" i="2"/>
  <c r="P37" i="2"/>
  <c r="Q37" i="2" s="1"/>
  <c r="R37" i="2" s="1"/>
  <c r="S37" i="2"/>
  <c r="G38" i="2"/>
  <c r="G40" i="2" s="1"/>
  <c r="H38" i="2"/>
  <c r="I38" i="2"/>
  <c r="J38" i="2"/>
  <c r="J40" i="2" s="1"/>
  <c r="K38" i="2"/>
  <c r="L38" i="2"/>
  <c r="M38" i="2"/>
  <c r="N38" i="2"/>
  <c r="O38" i="2"/>
  <c r="O40" i="2" s="1"/>
  <c r="N40" i="2"/>
  <c r="P46" i="2"/>
  <c r="Q46" i="2"/>
  <c r="S46" i="2"/>
  <c r="P47" i="2"/>
  <c r="Q47" i="2" s="1"/>
  <c r="R47" i="2" s="1"/>
  <c r="S47" i="2"/>
  <c r="S51" i="2" s="1"/>
  <c r="P48" i="2"/>
  <c r="Q48" i="2"/>
  <c r="R48" i="2" s="1"/>
  <c r="S48" i="2"/>
  <c r="P49" i="2"/>
  <c r="Q49" i="2" s="1"/>
  <c r="R49" i="2" s="1"/>
  <c r="S49" i="2"/>
  <c r="P50" i="2"/>
  <c r="Q50" i="2"/>
  <c r="R50" i="2" s="1"/>
  <c r="S50" i="2"/>
  <c r="G51" i="2"/>
  <c r="H51" i="2"/>
  <c r="I51" i="2"/>
  <c r="I117" i="2" s="1"/>
  <c r="J51" i="2"/>
  <c r="K51" i="2"/>
  <c r="L51" i="2"/>
  <c r="M51" i="2"/>
  <c r="N51" i="2"/>
  <c r="O51" i="2"/>
  <c r="P51" i="2"/>
  <c r="P53" i="2"/>
  <c r="S53" i="2"/>
  <c r="G54" i="2"/>
  <c r="H54" i="2"/>
  <c r="H117" i="2" s="1"/>
  <c r="I54" i="2"/>
  <c r="J54" i="2"/>
  <c r="K54" i="2"/>
  <c r="K117" i="2" s="1"/>
  <c r="L54" i="2"/>
  <c r="M54" i="2"/>
  <c r="N54" i="2"/>
  <c r="O54" i="2"/>
  <c r="S54" i="2"/>
  <c r="P56" i="2"/>
  <c r="Q56" i="2" s="1"/>
  <c r="S56" i="2"/>
  <c r="P57" i="2"/>
  <c r="Q57" i="2" s="1"/>
  <c r="R57" i="2" s="1"/>
  <c r="S57" i="2"/>
  <c r="P58" i="2"/>
  <c r="Q58" i="2" s="1"/>
  <c r="R58" i="2" s="1"/>
  <c r="S58" i="2"/>
  <c r="P59" i="2"/>
  <c r="Q59" i="2" s="1"/>
  <c r="R59" i="2" s="1"/>
  <c r="S59" i="2"/>
  <c r="P60" i="2"/>
  <c r="Q60" i="2" s="1"/>
  <c r="R60" i="2" s="1"/>
  <c r="S60" i="2"/>
  <c r="P61" i="2"/>
  <c r="Q61" i="2" s="1"/>
  <c r="R61" i="2" s="1"/>
  <c r="S61" i="2"/>
  <c r="P62" i="2"/>
  <c r="Q62" i="2" s="1"/>
  <c r="R62" i="2" s="1"/>
  <c r="S62" i="2"/>
  <c r="P63" i="2"/>
  <c r="Q63" i="2" s="1"/>
  <c r="R63" i="2" s="1"/>
  <c r="S63" i="2"/>
  <c r="P64" i="2"/>
  <c r="Q64" i="2" s="1"/>
  <c r="R64" i="2" s="1"/>
  <c r="S64" i="2"/>
  <c r="P65" i="2"/>
  <c r="Q65" i="2" s="1"/>
  <c r="R65" i="2" s="1"/>
  <c r="S65" i="2"/>
  <c r="P66" i="2"/>
  <c r="Q66" i="2" s="1"/>
  <c r="R66" i="2" s="1"/>
  <c r="S66" i="2"/>
  <c r="P67" i="2"/>
  <c r="Q67" i="2" s="1"/>
  <c r="R67" i="2" s="1"/>
  <c r="S67" i="2"/>
  <c r="P68" i="2"/>
  <c r="Q68" i="2" s="1"/>
  <c r="R68" i="2" s="1"/>
  <c r="S68" i="2"/>
  <c r="P69" i="2"/>
  <c r="Q69" i="2" s="1"/>
  <c r="R69" i="2" s="1"/>
  <c r="S69" i="2"/>
  <c r="P70" i="2"/>
  <c r="Q70" i="2" s="1"/>
  <c r="R70" i="2" s="1"/>
  <c r="S70" i="2"/>
  <c r="P71" i="2"/>
  <c r="Q71" i="2" s="1"/>
  <c r="R71" i="2" s="1"/>
  <c r="S71" i="2"/>
  <c r="P72" i="2"/>
  <c r="Q72" i="2" s="1"/>
  <c r="R72" i="2" s="1"/>
  <c r="S72" i="2"/>
  <c r="P73" i="2"/>
  <c r="Q73" i="2" s="1"/>
  <c r="R73" i="2" s="1"/>
  <c r="S73" i="2"/>
  <c r="P74" i="2"/>
  <c r="Q74" i="2" s="1"/>
  <c r="R74" i="2" s="1"/>
  <c r="S74" i="2"/>
  <c r="P75" i="2"/>
  <c r="Q75" i="2" s="1"/>
  <c r="R75" i="2" s="1"/>
  <c r="S75" i="2"/>
  <c r="P76" i="2"/>
  <c r="Q76" i="2" s="1"/>
  <c r="R76" i="2" s="1"/>
  <c r="S76" i="2"/>
  <c r="P77" i="2"/>
  <c r="Q77" i="2" s="1"/>
  <c r="R77" i="2" s="1"/>
  <c r="S77" i="2"/>
  <c r="P78" i="2"/>
  <c r="Q78" i="2" s="1"/>
  <c r="R78" i="2" s="1"/>
  <c r="S78" i="2"/>
  <c r="P79" i="2"/>
  <c r="Q79" i="2" s="1"/>
  <c r="R79" i="2" s="1"/>
  <c r="S79" i="2"/>
  <c r="P80" i="2"/>
  <c r="Q80" i="2" s="1"/>
  <c r="R80" i="2" s="1"/>
  <c r="S80" i="2"/>
  <c r="P81" i="2"/>
  <c r="Q81" i="2" s="1"/>
  <c r="R81" i="2" s="1"/>
  <c r="S81" i="2"/>
  <c r="P82" i="2"/>
  <c r="Q82" i="2" s="1"/>
  <c r="R82" i="2" s="1"/>
  <c r="S82" i="2"/>
  <c r="P83" i="2"/>
  <c r="Q83" i="2" s="1"/>
  <c r="R83" i="2" s="1"/>
  <c r="S83" i="2"/>
  <c r="P84" i="2"/>
  <c r="Q84" i="2" s="1"/>
  <c r="R84" i="2" s="1"/>
  <c r="S84" i="2"/>
  <c r="P85" i="2"/>
  <c r="Q85" i="2" s="1"/>
  <c r="R85" i="2" s="1"/>
  <c r="S85" i="2"/>
  <c r="P86" i="2"/>
  <c r="Q86" i="2" s="1"/>
  <c r="R86" i="2" s="1"/>
  <c r="S86" i="2"/>
  <c r="P87" i="2"/>
  <c r="Q87" i="2" s="1"/>
  <c r="R87" i="2" s="1"/>
  <c r="S87" i="2"/>
  <c r="P88" i="2"/>
  <c r="Q88" i="2" s="1"/>
  <c r="R88" i="2" s="1"/>
  <c r="S88" i="2"/>
  <c r="P89" i="2"/>
  <c r="Q89" i="2" s="1"/>
  <c r="R89" i="2" s="1"/>
  <c r="S89" i="2"/>
  <c r="P90" i="2"/>
  <c r="Q90" i="2" s="1"/>
  <c r="R90" i="2" s="1"/>
  <c r="S90" i="2"/>
  <c r="P91" i="2"/>
  <c r="Q91" i="2" s="1"/>
  <c r="R91" i="2" s="1"/>
  <c r="S91" i="2"/>
  <c r="P92" i="2"/>
  <c r="Q92" i="2" s="1"/>
  <c r="R92" i="2" s="1"/>
  <c r="S92" i="2"/>
  <c r="P93" i="2"/>
  <c r="Q93" i="2" s="1"/>
  <c r="R93" i="2" s="1"/>
  <c r="S93" i="2"/>
  <c r="P94" i="2"/>
  <c r="Q94" i="2" s="1"/>
  <c r="R94" i="2" s="1"/>
  <c r="S94" i="2"/>
  <c r="P95" i="2"/>
  <c r="Q95" i="2" s="1"/>
  <c r="R95" i="2" s="1"/>
  <c r="S95" i="2"/>
  <c r="P96" i="2"/>
  <c r="Q96" i="2" s="1"/>
  <c r="R96" i="2" s="1"/>
  <c r="S96" i="2"/>
  <c r="P97" i="2"/>
  <c r="Q97" i="2" s="1"/>
  <c r="R97" i="2" s="1"/>
  <c r="S97" i="2"/>
  <c r="P98" i="2"/>
  <c r="Q98" i="2" s="1"/>
  <c r="R98" i="2" s="1"/>
  <c r="S98" i="2"/>
  <c r="P99" i="2"/>
  <c r="Q99" i="2" s="1"/>
  <c r="R99" i="2" s="1"/>
  <c r="S99" i="2"/>
  <c r="P100" i="2"/>
  <c r="Q100" i="2" s="1"/>
  <c r="R100" i="2" s="1"/>
  <c r="S100" i="2"/>
  <c r="P101" i="2"/>
  <c r="Q101" i="2" s="1"/>
  <c r="R101" i="2" s="1"/>
  <c r="S101" i="2"/>
  <c r="P102" i="2"/>
  <c r="Q102" i="2" s="1"/>
  <c r="R102" i="2" s="1"/>
  <c r="S102" i="2"/>
  <c r="P103" i="2"/>
  <c r="Q103" i="2" s="1"/>
  <c r="R103" i="2" s="1"/>
  <c r="S103" i="2"/>
  <c r="P104" i="2"/>
  <c r="Q104" i="2" s="1"/>
  <c r="R104" i="2" s="1"/>
  <c r="S104" i="2"/>
  <c r="P105" i="2"/>
  <c r="Q105" i="2" s="1"/>
  <c r="R105" i="2" s="1"/>
  <c r="S105" i="2"/>
  <c r="P106" i="2"/>
  <c r="Q106" i="2" s="1"/>
  <c r="R106" i="2" s="1"/>
  <c r="S106" i="2"/>
  <c r="P107" i="2"/>
  <c r="Q107" i="2" s="1"/>
  <c r="R107" i="2" s="1"/>
  <c r="S107" i="2"/>
  <c r="P108" i="2"/>
  <c r="Q108" i="2" s="1"/>
  <c r="R108" i="2" s="1"/>
  <c r="S108" i="2"/>
  <c r="P109" i="2"/>
  <c r="Q109" i="2" s="1"/>
  <c r="R109" i="2" s="1"/>
  <c r="S109" i="2"/>
  <c r="P110" i="2"/>
  <c r="Q110" i="2" s="1"/>
  <c r="R110" i="2" s="1"/>
  <c r="S110" i="2"/>
  <c r="G111" i="2"/>
  <c r="H111" i="2"/>
  <c r="I111" i="2"/>
  <c r="J111" i="2"/>
  <c r="K111" i="2"/>
  <c r="L111" i="2"/>
  <c r="M111" i="2"/>
  <c r="N111" i="2"/>
  <c r="O111" i="2"/>
  <c r="P113" i="2"/>
  <c r="Q113" i="2" s="1"/>
  <c r="S113" i="2"/>
  <c r="S115" i="2" s="1"/>
  <c r="P114" i="2"/>
  <c r="Q114" i="2" s="1"/>
  <c r="R114" i="2"/>
  <c r="S114" i="2"/>
  <c r="I115" i="2"/>
  <c r="J115" i="2"/>
  <c r="K115" i="2"/>
  <c r="L115" i="2"/>
  <c r="L117" i="2" s="1"/>
  <c r="M115" i="2"/>
  <c r="M117" i="2" s="1"/>
  <c r="N115" i="2"/>
  <c r="O115" i="2"/>
  <c r="O117" i="2" s="1"/>
  <c r="P115" i="2"/>
  <c r="G117" i="2"/>
  <c r="J117" i="2"/>
  <c r="N117" i="2"/>
  <c r="P123" i="2"/>
  <c r="Q123" i="2" s="1"/>
  <c r="R123" i="2" s="1"/>
  <c r="S123" i="2"/>
  <c r="P124" i="2"/>
  <c r="Q124" i="2" s="1"/>
  <c r="R124" i="2" s="1"/>
  <c r="S124" i="2"/>
  <c r="S130" i="2" s="1"/>
  <c r="S144" i="2" s="1"/>
  <c r="P125" i="2"/>
  <c r="Q125" i="2" s="1"/>
  <c r="R125" i="2" s="1"/>
  <c r="S125" i="2"/>
  <c r="P126" i="2"/>
  <c r="Q126" i="2" s="1"/>
  <c r="R126" i="2"/>
  <c r="S126" i="2"/>
  <c r="P127" i="2"/>
  <c r="Q127" i="2" s="1"/>
  <c r="R127" i="2" s="1"/>
  <c r="S127" i="2"/>
  <c r="P128" i="2"/>
  <c r="Q128" i="2" s="1"/>
  <c r="S128" i="2"/>
  <c r="P129" i="2"/>
  <c r="Q129" i="2" s="1"/>
  <c r="R129" i="2" s="1"/>
  <c r="S129" i="2"/>
  <c r="G130" i="2"/>
  <c r="H130" i="2"/>
  <c r="I130" i="2"/>
  <c r="I144" i="2" s="1"/>
  <c r="J130" i="2"/>
  <c r="J144" i="2" s="1"/>
  <c r="K130" i="2"/>
  <c r="L130" i="2"/>
  <c r="M130" i="2"/>
  <c r="N130" i="2"/>
  <c r="O130" i="2"/>
  <c r="P132" i="2"/>
  <c r="Q132" i="2"/>
  <c r="R132" i="2"/>
  <c r="S132" i="2"/>
  <c r="S134" i="2" s="1"/>
  <c r="P133" i="2"/>
  <c r="Q133" i="2"/>
  <c r="Q134" i="2" s="1"/>
  <c r="S133" i="2"/>
  <c r="G134" i="2"/>
  <c r="H134" i="2"/>
  <c r="H144" i="2" s="1"/>
  <c r="I134" i="2"/>
  <c r="J134" i="2"/>
  <c r="K134" i="2"/>
  <c r="L134" i="2"/>
  <c r="M134" i="2"/>
  <c r="M144" i="2" s="1"/>
  <c r="N134" i="2"/>
  <c r="O134" i="2"/>
  <c r="P134" i="2"/>
  <c r="P136" i="2"/>
  <c r="Q136" i="2" s="1"/>
  <c r="S136" i="2"/>
  <c r="P137" i="2"/>
  <c r="Q137" i="2"/>
  <c r="R137" i="2" s="1"/>
  <c r="S137" i="2"/>
  <c r="P138" i="2"/>
  <c r="Q138" i="2" s="1"/>
  <c r="R138" i="2" s="1"/>
  <c r="S138" i="2"/>
  <c r="G139" i="2"/>
  <c r="G144" i="2" s="1"/>
  <c r="H139" i="2"/>
  <c r="I139" i="2"/>
  <c r="J139" i="2"/>
  <c r="K139" i="2"/>
  <c r="L139" i="2"/>
  <c r="M139" i="2"/>
  <c r="N139" i="2"/>
  <c r="O139" i="2"/>
  <c r="O144" i="2" s="1"/>
  <c r="S139" i="2"/>
  <c r="P141" i="2"/>
  <c r="S141" i="2"/>
  <c r="G142" i="2"/>
  <c r="H142" i="2"/>
  <c r="I142" i="2"/>
  <c r="J142" i="2"/>
  <c r="K142" i="2"/>
  <c r="L142" i="2"/>
  <c r="M142" i="2"/>
  <c r="N142" i="2"/>
  <c r="O142" i="2"/>
  <c r="S142" i="2"/>
  <c r="N144" i="2"/>
  <c r="P150" i="2"/>
  <c r="Q150" i="2"/>
  <c r="R150" i="2" s="1"/>
  <c r="R152" i="2" s="1"/>
  <c r="S150" i="2"/>
  <c r="P151" i="2"/>
  <c r="Q151" i="2"/>
  <c r="R151" i="2"/>
  <c r="S151" i="2"/>
  <c r="G152" i="2"/>
  <c r="H152" i="2"/>
  <c r="H187" i="2" s="1"/>
  <c r="I152" i="2"/>
  <c r="J152" i="2"/>
  <c r="K152" i="2"/>
  <c r="L152" i="2"/>
  <c r="M152" i="2"/>
  <c r="N152" i="2"/>
  <c r="O152" i="2"/>
  <c r="P152" i="2"/>
  <c r="S152" i="2"/>
  <c r="P154" i="2"/>
  <c r="Q154" i="2"/>
  <c r="R154" i="2" s="1"/>
  <c r="S154" i="2"/>
  <c r="P155" i="2"/>
  <c r="P156" i="2" s="1"/>
  <c r="Q155" i="2"/>
  <c r="R155" i="2" s="1"/>
  <c r="S155" i="2"/>
  <c r="G156" i="2"/>
  <c r="G187" i="2" s="1"/>
  <c r="H156" i="2"/>
  <c r="I156" i="2"/>
  <c r="J156" i="2"/>
  <c r="K156" i="2"/>
  <c r="K187" i="2" s="1"/>
  <c r="L156" i="2"/>
  <c r="L187" i="2" s="1"/>
  <c r="M156" i="2"/>
  <c r="N156" i="2"/>
  <c r="O156" i="2"/>
  <c r="O187" i="2" s="1"/>
  <c r="S156" i="2"/>
  <c r="P158" i="2"/>
  <c r="Q158" i="2" s="1"/>
  <c r="R158" i="2" s="1"/>
  <c r="S158" i="2"/>
  <c r="P159" i="2"/>
  <c r="S159" i="2"/>
  <c r="P160" i="2"/>
  <c r="Q160" i="2" s="1"/>
  <c r="R160" i="2" s="1"/>
  <c r="S160" i="2"/>
  <c r="P161" i="2"/>
  <c r="Q161" i="2" s="1"/>
  <c r="R161" i="2" s="1"/>
  <c r="S161" i="2"/>
  <c r="P162" i="2"/>
  <c r="Q162" i="2" s="1"/>
  <c r="R162" i="2" s="1"/>
  <c r="S162" i="2"/>
  <c r="P163" i="2"/>
  <c r="Q163" i="2" s="1"/>
  <c r="R163" i="2" s="1"/>
  <c r="S163" i="2"/>
  <c r="P164" i="2"/>
  <c r="Q164" i="2" s="1"/>
  <c r="R164" i="2" s="1"/>
  <c r="S164" i="2"/>
  <c r="P165" i="2"/>
  <c r="Q165" i="2" s="1"/>
  <c r="R165" i="2" s="1"/>
  <c r="S165" i="2"/>
  <c r="P166" i="2"/>
  <c r="Q166" i="2" s="1"/>
  <c r="R166" i="2" s="1"/>
  <c r="S166" i="2"/>
  <c r="P167" i="2"/>
  <c r="Q167" i="2" s="1"/>
  <c r="R167" i="2" s="1"/>
  <c r="S167" i="2"/>
  <c r="G168" i="2"/>
  <c r="H168" i="2"/>
  <c r="I168" i="2"/>
  <c r="J168" i="2"/>
  <c r="J187" i="2" s="1"/>
  <c r="K168" i="2"/>
  <c r="L168" i="2"/>
  <c r="M168" i="2"/>
  <c r="N168" i="2"/>
  <c r="O168" i="2"/>
  <c r="P170" i="2"/>
  <c r="Q170" i="2" s="1"/>
  <c r="R170" i="2" s="1"/>
  <c r="S170" i="2"/>
  <c r="P171" i="2"/>
  <c r="Q171" i="2" s="1"/>
  <c r="R171" i="2" s="1"/>
  <c r="S171" i="2"/>
  <c r="P172" i="2"/>
  <c r="Q172" i="2" s="1"/>
  <c r="R172" i="2" s="1"/>
  <c r="S172" i="2"/>
  <c r="P173" i="2"/>
  <c r="Q173" i="2" s="1"/>
  <c r="R173" i="2" s="1"/>
  <c r="S173" i="2"/>
  <c r="P174" i="2"/>
  <c r="Q174" i="2" s="1"/>
  <c r="R174" i="2"/>
  <c r="S174" i="2"/>
  <c r="P175" i="2"/>
  <c r="Q175" i="2" s="1"/>
  <c r="R175" i="2" s="1"/>
  <c r="S175" i="2"/>
  <c r="P176" i="2"/>
  <c r="Q176" i="2" s="1"/>
  <c r="R176" i="2"/>
  <c r="S176" i="2"/>
  <c r="P177" i="2"/>
  <c r="Q177" i="2" s="1"/>
  <c r="R177" i="2" s="1"/>
  <c r="S177" i="2"/>
  <c r="P178" i="2"/>
  <c r="Q178" i="2" s="1"/>
  <c r="R178" i="2"/>
  <c r="S178" i="2"/>
  <c r="P179" i="2"/>
  <c r="Q179" i="2" s="1"/>
  <c r="R179" i="2" s="1"/>
  <c r="S179" i="2"/>
  <c r="P180" i="2"/>
  <c r="Q180" i="2" s="1"/>
  <c r="R180" i="2" s="1"/>
  <c r="S180" i="2"/>
  <c r="P181" i="2"/>
  <c r="Q181" i="2" s="1"/>
  <c r="R181" i="2" s="1"/>
  <c r="S181" i="2"/>
  <c r="P182" i="2"/>
  <c r="Q182" i="2" s="1"/>
  <c r="R182" i="2"/>
  <c r="S182" i="2"/>
  <c r="P183" i="2"/>
  <c r="Q183" i="2" s="1"/>
  <c r="R183" i="2" s="1"/>
  <c r="S183" i="2"/>
  <c r="P184" i="2"/>
  <c r="Q184" i="2" s="1"/>
  <c r="R184" i="2" s="1"/>
  <c r="S184" i="2"/>
  <c r="G185" i="2"/>
  <c r="H185" i="2"/>
  <c r="I185" i="2"/>
  <c r="J185" i="2"/>
  <c r="K185" i="2"/>
  <c r="L185" i="2"/>
  <c r="M185" i="2"/>
  <c r="M187" i="2" s="1"/>
  <c r="N185" i="2"/>
  <c r="O185" i="2"/>
  <c r="I187" i="2"/>
  <c r="P193" i="2"/>
  <c r="Q193" i="2"/>
  <c r="R193" i="2" s="1"/>
  <c r="S193" i="2"/>
  <c r="P194" i="2"/>
  <c r="P195" i="2" s="1"/>
  <c r="Q194" i="2"/>
  <c r="R194" i="2" s="1"/>
  <c r="S194" i="2"/>
  <c r="G195" i="2"/>
  <c r="H195" i="2"/>
  <c r="I195" i="2"/>
  <c r="J195" i="2"/>
  <c r="K195" i="2"/>
  <c r="K218" i="2" s="1"/>
  <c r="L195" i="2"/>
  <c r="M195" i="2"/>
  <c r="N195" i="2"/>
  <c r="O195" i="2"/>
  <c r="S195" i="2"/>
  <c r="P197" i="2"/>
  <c r="R197" i="2"/>
  <c r="S197" i="2"/>
  <c r="P198" i="2"/>
  <c r="R198" i="2"/>
  <c r="R199" i="2" s="1"/>
  <c r="S198" i="2"/>
  <c r="S199" i="2" s="1"/>
  <c r="G199" i="2"/>
  <c r="H199" i="2"/>
  <c r="I199" i="2"/>
  <c r="I218" i="2" s="1"/>
  <c r="J199" i="2"/>
  <c r="K199" i="2"/>
  <c r="L199" i="2"/>
  <c r="M199" i="2"/>
  <c r="N199" i="2"/>
  <c r="O199" i="2"/>
  <c r="P199" i="2"/>
  <c r="Q199" i="2"/>
  <c r="P201" i="2"/>
  <c r="Q201" i="2"/>
  <c r="S201" i="2"/>
  <c r="P202" i="2"/>
  <c r="P206" i="2" s="1"/>
  <c r="Q202" i="2"/>
  <c r="R202" i="2" s="1"/>
  <c r="S202" i="2"/>
  <c r="P203" i="2"/>
  <c r="Q203" i="2"/>
  <c r="R203" i="2" s="1"/>
  <c r="S203" i="2"/>
  <c r="P204" i="2"/>
  <c r="Q204" i="2" s="1"/>
  <c r="R204" i="2" s="1"/>
  <c r="S204" i="2"/>
  <c r="P205" i="2"/>
  <c r="Q205" i="2"/>
  <c r="R205" i="2" s="1"/>
  <c r="S205" i="2"/>
  <c r="G206" i="2"/>
  <c r="H206" i="2"/>
  <c r="I206" i="2"/>
  <c r="J206" i="2"/>
  <c r="K206" i="2"/>
  <c r="L206" i="2"/>
  <c r="M206" i="2"/>
  <c r="N206" i="2"/>
  <c r="O206" i="2"/>
  <c r="S206" i="2"/>
  <c r="P208" i="2"/>
  <c r="S208" i="2"/>
  <c r="P209" i="2"/>
  <c r="Q209" i="2" s="1"/>
  <c r="R209" i="2" s="1"/>
  <c r="S209" i="2"/>
  <c r="P210" i="2"/>
  <c r="Q210" i="2" s="1"/>
  <c r="R210" i="2" s="1"/>
  <c r="S210" i="2"/>
  <c r="P211" i="2"/>
  <c r="Q211" i="2" s="1"/>
  <c r="R211" i="2" s="1"/>
  <c r="S211" i="2"/>
  <c r="P212" i="2"/>
  <c r="Q212" i="2" s="1"/>
  <c r="R212" i="2" s="1"/>
  <c r="S212" i="2"/>
  <c r="P213" i="2"/>
  <c r="Q213" i="2" s="1"/>
  <c r="R213" i="2" s="1"/>
  <c r="S213" i="2"/>
  <c r="P214" i="2"/>
  <c r="Q214" i="2" s="1"/>
  <c r="R214" i="2" s="1"/>
  <c r="S214" i="2"/>
  <c r="P215" i="2"/>
  <c r="Q215" i="2" s="1"/>
  <c r="R215" i="2" s="1"/>
  <c r="S215" i="2"/>
  <c r="G216" i="2"/>
  <c r="H216" i="2"/>
  <c r="I216" i="2"/>
  <c r="J216" i="2"/>
  <c r="K216" i="2"/>
  <c r="L216" i="2"/>
  <c r="M216" i="2"/>
  <c r="N216" i="2"/>
  <c r="O216" i="2"/>
  <c r="J218" i="2"/>
  <c r="M218" i="2"/>
  <c r="N218" i="2"/>
  <c r="P224" i="2"/>
  <c r="Q224" i="2"/>
  <c r="R224" i="2"/>
  <c r="R225" i="2" s="1"/>
  <c r="S224" i="2"/>
  <c r="G225" i="2"/>
  <c r="H225" i="2"/>
  <c r="I225" i="2"/>
  <c r="I237" i="2" s="1"/>
  <c r="J225" i="2"/>
  <c r="K225" i="2"/>
  <c r="L225" i="2"/>
  <c r="M225" i="2"/>
  <c r="N225" i="2"/>
  <c r="O225" i="2"/>
  <c r="P225" i="2"/>
  <c r="Q225" i="2"/>
  <c r="S225" i="2"/>
  <c r="P227" i="2"/>
  <c r="Q227" i="2" s="1"/>
  <c r="S227" i="2"/>
  <c r="G228" i="2"/>
  <c r="G237" i="2" s="1"/>
  <c r="H228" i="2"/>
  <c r="H237" i="2" s="1"/>
  <c r="I228" i="2"/>
  <c r="J228" i="2"/>
  <c r="K228" i="2"/>
  <c r="L228" i="2"/>
  <c r="M228" i="2"/>
  <c r="N228" i="2"/>
  <c r="O228" i="2"/>
  <c r="O237" i="2" s="1"/>
  <c r="P228" i="2"/>
  <c r="S228" i="2"/>
  <c r="P230" i="2"/>
  <c r="S230" i="2"/>
  <c r="G231" i="2"/>
  <c r="H231" i="2"/>
  <c r="I231" i="2"/>
  <c r="J231" i="2"/>
  <c r="K231" i="2"/>
  <c r="L231" i="2"/>
  <c r="M231" i="2"/>
  <c r="N231" i="2"/>
  <c r="O231" i="2"/>
  <c r="S231" i="2"/>
  <c r="P233" i="2"/>
  <c r="Q233" i="2" s="1"/>
  <c r="S233" i="2"/>
  <c r="S235" i="2" s="1"/>
  <c r="P234" i="2"/>
  <c r="Q234" i="2" s="1"/>
  <c r="R234" i="2"/>
  <c r="S234" i="2"/>
  <c r="G235" i="2"/>
  <c r="H235" i="2"/>
  <c r="I235" i="2"/>
  <c r="J235" i="2"/>
  <c r="K235" i="2"/>
  <c r="L235" i="2"/>
  <c r="M235" i="2"/>
  <c r="M237" i="2" s="1"/>
  <c r="N235" i="2"/>
  <c r="O235" i="2"/>
  <c r="P243" i="2"/>
  <c r="Q243" i="2"/>
  <c r="S243" i="2"/>
  <c r="G244" i="2"/>
  <c r="H244" i="2"/>
  <c r="H255" i="2" s="1"/>
  <c r="I244" i="2"/>
  <c r="J244" i="2"/>
  <c r="K244" i="2"/>
  <c r="K255" i="2" s="1"/>
  <c r="L244" i="2"/>
  <c r="M244" i="2"/>
  <c r="N244" i="2"/>
  <c r="O244" i="2"/>
  <c r="P244" i="2"/>
  <c r="S244" i="2"/>
  <c r="P246" i="2"/>
  <c r="S246" i="2"/>
  <c r="S247" i="2" s="1"/>
  <c r="S255" i="2" s="1"/>
  <c r="G247" i="2"/>
  <c r="H247" i="2"/>
  <c r="I247" i="2"/>
  <c r="J247" i="2"/>
  <c r="K247" i="2"/>
  <c r="L247" i="2"/>
  <c r="M247" i="2"/>
  <c r="N247" i="2"/>
  <c r="N255" i="2" s="1"/>
  <c r="O247" i="2"/>
  <c r="P249" i="2"/>
  <c r="Q249" i="2" s="1"/>
  <c r="R249" i="2"/>
  <c r="R250" i="2" s="1"/>
  <c r="S249" i="2"/>
  <c r="S250" i="2" s="1"/>
  <c r="G250" i="2"/>
  <c r="H250" i="2"/>
  <c r="I250" i="2"/>
  <c r="J250" i="2"/>
  <c r="K250" i="2"/>
  <c r="L250" i="2"/>
  <c r="M250" i="2"/>
  <c r="M255" i="2" s="1"/>
  <c r="N250" i="2"/>
  <c r="O250" i="2"/>
  <c r="Q250" i="2"/>
  <c r="P252" i="2"/>
  <c r="Q252" i="2"/>
  <c r="R252" i="2"/>
  <c r="R253" i="2" s="1"/>
  <c r="S252" i="2"/>
  <c r="G253" i="2"/>
  <c r="H253" i="2"/>
  <c r="I253" i="2"/>
  <c r="J253" i="2"/>
  <c r="K253" i="2"/>
  <c r="L253" i="2"/>
  <c r="M253" i="2"/>
  <c r="N253" i="2"/>
  <c r="O253" i="2"/>
  <c r="P253" i="2"/>
  <c r="Q253" i="2"/>
  <c r="S253" i="2"/>
  <c r="G255" i="2"/>
  <c r="L255" i="2"/>
  <c r="O255" i="2"/>
  <c r="P261" i="2"/>
  <c r="S261" i="2"/>
  <c r="S263" i="2" s="1"/>
  <c r="S277" i="2" s="1"/>
  <c r="P262" i="2"/>
  <c r="Q262" i="2" s="1"/>
  <c r="R262" i="2" s="1"/>
  <c r="S262" i="2"/>
  <c r="G263" i="2"/>
  <c r="G277" i="2" s="1"/>
  <c r="H263" i="2"/>
  <c r="I263" i="2"/>
  <c r="J263" i="2"/>
  <c r="J277" i="2" s="1"/>
  <c r="K263" i="2"/>
  <c r="L263" i="2"/>
  <c r="M263" i="2"/>
  <c r="N263" i="2"/>
  <c r="O263" i="2"/>
  <c r="O277" i="2" s="1"/>
  <c r="P265" i="2"/>
  <c r="Q265" i="2"/>
  <c r="R265" i="2"/>
  <c r="R266" i="2" s="1"/>
  <c r="S265" i="2"/>
  <c r="S266" i="2" s="1"/>
  <c r="G266" i="2"/>
  <c r="H266" i="2"/>
  <c r="I266" i="2"/>
  <c r="I277" i="2" s="1"/>
  <c r="J266" i="2"/>
  <c r="K266" i="2"/>
  <c r="L266" i="2"/>
  <c r="M266" i="2"/>
  <c r="N266" i="2"/>
  <c r="O266" i="2"/>
  <c r="P266" i="2"/>
  <c r="Q266" i="2"/>
  <c r="P268" i="2"/>
  <c r="Q268" i="2"/>
  <c r="R268" i="2"/>
  <c r="S268" i="2"/>
  <c r="P269" i="2"/>
  <c r="Q269" i="2"/>
  <c r="Q272" i="2" s="1"/>
  <c r="S269" i="2"/>
  <c r="P270" i="2"/>
  <c r="Q270" i="2"/>
  <c r="R270" i="2"/>
  <c r="S270" i="2"/>
  <c r="P271" i="2"/>
  <c r="Q271" i="2"/>
  <c r="R271" i="2" s="1"/>
  <c r="S271" i="2"/>
  <c r="G272" i="2"/>
  <c r="H272" i="2"/>
  <c r="I272" i="2"/>
  <c r="J272" i="2"/>
  <c r="K272" i="2"/>
  <c r="L272" i="2"/>
  <c r="M272" i="2"/>
  <c r="N272" i="2"/>
  <c r="O272" i="2"/>
  <c r="P272" i="2"/>
  <c r="S272" i="2"/>
  <c r="P274" i="2"/>
  <c r="Q274" i="2"/>
  <c r="S274" i="2"/>
  <c r="G275" i="2"/>
  <c r="H275" i="2"/>
  <c r="I275" i="2"/>
  <c r="J275" i="2"/>
  <c r="K275" i="2"/>
  <c r="L275" i="2"/>
  <c r="M275" i="2"/>
  <c r="N275" i="2"/>
  <c r="O275" i="2"/>
  <c r="P275" i="2"/>
  <c r="S275" i="2"/>
  <c r="K277" i="2"/>
  <c r="L277" i="2"/>
  <c r="N277" i="2"/>
  <c r="P283" i="2"/>
  <c r="Q283" i="2" s="1"/>
  <c r="S283" i="2"/>
  <c r="S287" i="2" s="1"/>
  <c r="P284" i="2"/>
  <c r="Q284" i="2"/>
  <c r="R284" i="2"/>
  <c r="S284" i="2"/>
  <c r="P285" i="2"/>
  <c r="Q285" i="2" s="1"/>
  <c r="R285" i="2" s="1"/>
  <c r="S285" i="2"/>
  <c r="P286" i="2"/>
  <c r="Q286" i="2"/>
  <c r="R286" i="2"/>
  <c r="S286" i="2"/>
  <c r="G287" i="2"/>
  <c r="H287" i="2"/>
  <c r="I287" i="2"/>
  <c r="J287" i="2"/>
  <c r="K287" i="2"/>
  <c r="L287" i="2"/>
  <c r="M287" i="2"/>
  <c r="M312" i="2" s="1"/>
  <c r="N287" i="2"/>
  <c r="O287" i="2"/>
  <c r="P289" i="2"/>
  <c r="Q289" i="2"/>
  <c r="S289" i="2"/>
  <c r="S292" i="2" s="1"/>
  <c r="P290" i="2"/>
  <c r="Q290" i="2"/>
  <c r="R290" i="2"/>
  <c r="S290" i="2"/>
  <c r="P291" i="2"/>
  <c r="Q291" i="2"/>
  <c r="R291" i="2" s="1"/>
  <c r="S291" i="2"/>
  <c r="G292" i="2"/>
  <c r="H292" i="2"/>
  <c r="I292" i="2"/>
  <c r="I312" i="2" s="1"/>
  <c r="J292" i="2"/>
  <c r="K292" i="2"/>
  <c r="L292" i="2"/>
  <c r="L312" i="2" s="1"/>
  <c r="M292" i="2"/>
  <c r="N292" i="2"/>
  <c r="N312" i="2" s="1"/>
  <c r="O292" i="2"/>
  <c r="P292" i="2"/>
  <c r="P294" i="2"/>
  <c r="S294" i="2"/>
  <c r="P295" i="2"/>
  <c r="Q295" i="2"/>
  <c r="R295" i="2" s="1"/>
  <c r="S295" i="2"/>
  <c r="P296" i="2"/>
  <c r="Q296" i="2" s="1"/>
  <c r="R296" i="2" s="1"/>
  <c r="S296" i="2"/>
  <c r="P297" i="2"/>
  <c r="Q297" i="2"/>
  <c r="R297" i="2" s="1"/>
  <c r="S297" i="2"/>
  <c r="P298" i="2"/>
  <c r="Q298" i="2" s="1"/>
  <c r="R298" i="2" s="1"/>
  <c r="S298" i="2"/>
  <c r="S300" i="2" s="1"/>
  <c r="P299" i="2"/>
  <c r="Q299" i="2"/>
  <c r="R299" i="2" s="1"/>
  <c r="S299" i="2"/>
  <c r="G300" i="2"/>
  <c r="H300" i="2"/>
  <c r="I300" i="2"/>
  <c r="J300" i="2"/>
  <c r="K300" i="2"/>
  <c r="L300" i="2"/>
  <c r="M300" i="2"/>
  <c r="N300" i="2"/>
  <c r="O300" i="2"/>
  <c r="P302" i="2"/>
  <c r="S302" i="2"/>
  <c r="P303" i="2"/>
  <c r="Q303" i="2"/>
  <c r="R303" i="2" s="1"/>
  <c r="S303" i="2"/>
  <c r="P304" i="2"/>
  <c r="Q304" i="2" s="1"/>
  <c r="R304" i="2" s="1"/>
  <c r="S304" i="2"/>
  <c r="P305" i="2"/>
  <c r="Q305" i="2"/>
  <c r="R305" i="2" s="1"/>
  <c r="S305" i="2"/>
  <c r="P306" i="2"/>
  <c r="Q306" i="2" s="1"/>
  <c r="R306" i="2" s="1"/>
  <c r="S306" i="2"/>
  <c r="P307" i="2"/>
  <c r="Q307" i="2"/>
  <c r="R307" i="2" s="1"/>
  <c r="S307" i="2"/>
  <c r="P308" i="2"/>
  <c r="Q308" i="2" s="1"/>
  <c r="R308" i="2" s="1"/>
  <c r="S308" i="2"/>
  <c r="P309" i="2"/>
  <c r="Q309" i="2"/>
  <c r="R309" i="2" s="1"/>
  <c r="S309" i="2"/>
  <c r="G310" i="2"/>
  <c r="H310" i="2"/>
  <c r="H312" i="2" s="1"/>
  <c r="I310" i="2"/>
  <c r="J310" i="2"/>
  <c r="K310" i="2"/>
  <c r="L310" i="2"/>
  <c r="M310" i="2"/>
  <c r="N310" i="2"/>
  <c r="O310" i="2"/>
  <c r="J312" i="2"/>
  <c r="K312" i="2"/>
  <c r="P318" i="2"/>
  <c r="Q318" i="2"/>
  <c r="P319" i="2"/>
  <c r="Q319" i="2" s="1"/>
  <c r="R319" i="2" s="1"/>
  <c r="G320" i="2"/>
  <c r="G332" i="2" s="1"/>
  <c r="H320" i="2"/>
  <c r="I320" i="2"/>
  <c r="J320" i="2"/>
  <c r="K320" i="2"/>
  <c r="L320" i="2"/>
  <c r="M320" i="2"/>
  <c r="N320" i="2"/>
  <c r="O320" i="2"/>
  <c r="O332" i="2" s="1"/>
  <c r="S320" i="2"/>
  <c r="P322" i="2"/>
  <c r="Q322" i="2" s="1"/>
  <c r="G323" i="2"/>
  <c r="H323" i="2"/>
  <c r="I323" i="2"/>
  <c r="J323" i="2"/>
  <c r="K323" i="2"/>
  <c r="L323" i="2"/>
  <c r="M323" i="2"/>
  <c r="N323" i="2"/>
  <c r="O323" i="2"/>
  <c r="S323" i="2"/>
  <c r="P325" i="2"/>
  <c r="Q325" i="2" s="1"/>
  <c r="R325" i="2" s="1"/>
  <c r="R326" i="2" s="1"/>
  <c r="S325" i="2"/>
  <c r="S326" i="2" s="1"/>
  <c r="G326" i="2"/>
  <c r="H326" i="2"/>
  <c r="I326" i="2"/>
  <c r="J326" i="2"/>
  <c r="K326" i="2"/>
  <c r="K332" i="2" s="1"/>
  <c r="L326" i="2"/>
  <c r="M326" i="2"/>
  <c r="N326" i="2"/>
  <c r="O326" i="2"/>
  <c r="P328" i="2"/>
  <c r="Q328" i="2" s="1"/>
  <c r="R328" i="2"/>
  <c r="S328" i="2"/>
  <c r="S330" i="2" s="1"/>
  <c r="P329" i="2"/>
  <c r="Q329" i="2"/>
  <c r="R329" i="2" s="1"/>
  <c r="S329" i="2"/>
  <c r="G330" i="2"/>
  <c r="H330" i="2"/>
  <c r="H332" i="2" s="1"/>
  <c r="I330" i="2"/>
  <c r="I332" i="2" s="1"/>
  <c r="J330" i="2"/>
  <c r="J332" i="2" s="1"/>
  <c r="K330" i="2"/>
  <c r="L330" i="2"/>
  <c r="L332" i="2" s="1"/>
  <c r="M330" i="2"/>
  <c r="N330" i="2"/>
  <c r="N332" i="2" s="1"/>
  <c r="O330" i="2"/>
  <c r="P330" i="2"/>
  <c r="M332" i="2"/>
  <c r="P338" i="2"/>
  <c r="S338" i="2"/>
  <c r="P339" i="2"/>
  <c r="Q339" i="2"/>
  <c r="R339" i="2" s="1"/>
  <c r="S339" i="2"/>
  <c r="P340" i="2"/>
  <c r="Q340" i="2" s="1"/>
  <c r="R340" i="2" s="1"/>
  <c r="S340" i="2"/>
  <c r="P341" i="2"/>
  <c r="Q341" i="2"/>
  <c r="R341" i="2" s="1"/>
  <c r="S341" i="2"/>
  <c r="P342" i="2"/>
  <c r="Q342" i="2" s="1"/>
  <c r="R342" i="2" s="1"/>
  <c r="S342" i="2"/>
  <c r="P343" i="2"/>
  <c r="Q343" i="2"/>
  <c r="R343" i="2" s="1"/>
  <c r="S343" i="2"/>
  <c r="P344" i="2"/>
  <c r="Q344" i="2" s="1"/>
  <c r="R344" i="2" s="1"/>
  <c r="S344" i="2"/>
  <c r="P345" i="2"/>
  <c r="Q345" i="2"/>
  <c r="R345" i="2" s="1"/>
  <c r="S345" i="2"/>
  <c r="P346" i="2"/>
  <c r="Q346" i="2" s="1"/>
  <c r="R346" i="2" s="1"/>
  <c r="S346" i="2"/>
  <c r="P347" i="2"/>
  <c r="Q347" i="2"/>
  <c r="R347" i="2" s="1"/>
  <c r="S347" i="2"/>
  <c r="P348" i="2"/>
  <c r="Q348" i="2" s="1"/>
  <c r="R348" i="2" s="1"/>
  <c r="S348" i="2"/>
  <c r="P349" i="2"/>
  <c r="Q349" i="2"/>
  <c r="R349" i="2" s="1"/>
  <c r="S349" i="2"/>
  <c r="G350" i="2"/>
  <c r="H350" i="2"/>
  <c r="I350" i="2"/>
  <c r="J350" i="2"/>
  <c r="K350" i="2"/>
  <c r="L350" i="2"/>
  <c r="M350" i="2"/>
  <c r="N350" i="2"/>
  <c r="O350" i="2"/>
  <c r="G353" i="2"/>
  <c r="H353" i="2"/>
  <c r="I353" i="2"/>
  <c r="J353" i="2"/>
  <c r="K353" i="2"/>
  <c r="L353" i="2"/>
  <c r="M353" i="2"/>
  <c r="N353" i="2"/>
  <c r="O353" i="2"/>
  <c r="P353" i="2"/>
  <c r="Q353" i="2"/>
  <c r="R353" i="2"/>
  <c r="S353" i="2"/>
  <c r="P355" i="2"/>
  <c r="Q355" i="2"/>
  <c r="R355" i="2" s="1"/>
  <c r="S355" i="2"/>
  <c r="S362" i="2" s="1"/>
  <c r="P356" i="2"/>
  <c r="Q356" i="2"/>
  <c r="R356" i="2"/>
  <c r="S356" i="2"/>
  <c r="P357" i="2"/>
  <c r="Q357" i="2"/>
  <c r="R357" i="2" s="1"/>
  <c r="S357" i="2"/>
  <c r="P358" i="2"/>
  <c r="Q358" i="2"/>
  <c r="R358" i="2"/>
  <c r="S358" i="2"/>
  <c r="P359" i="2"/>
  <c r="Q359" i="2"/>
  <c r="R359" i="2" s="1"/>
  <c r="S359" i="2"/>
  <c r="P360" i="2"/>
  <c r="Q360" i="2"/>
  <c r="R360" i="2"/>
  <c r="S360" i="2"/>
  <c r="P361" i="2"/>
  <c r="Q361" i="2"/>
  <c r="R361" i="2" s="1"/>
  <c r="S361" i="2"/>
  <c r="G362" i="2"/>
  <c r="H362" i="2"/>
  <c r="I362" i="2"/>
  <c r="J362" i="2"/>
  <c r="J367" i="2" s="1"/>
  <c r="K362" i="2"/>
  <c r="L362" i="2"/>
  <c r="L367" i="2" s="1"/>
  <c r="M362" i="2"/>
  <c r="N362" i="2"/>
  <c r="O362" i="2"/>
  <c r="P362" i="2"/>
  <c r="Q362" i="2"/>
  <c r="P364" i="2"/>
  <c r="Q364" i="2" s="1"/>
  <c r="S364" i="2"/>
  <c r="G365" i="2"/>
  <c r="H365" i="2"/>
  <c r="H367" i="2" s="1"/>
  <c r="I365" i="2"/>
  <c r="I367" i="2" s="1"/>
  <c r="J365" i="2"/>
  <c r="K365" i="2"/>
  <c r="K367" i="2" s="1"/>
  <c r="L365" i="2"/>
  <c r="M365" i="2"/>
  <c r="M367" i="2" s="1"/>
  <c r="N365" i="2"/>
  <c r="O365" i="2"/>
  <c r="S365" i="2"/>
  <c r="N367" i="2"/>
  <c r="P373" i="2"/>
  <c r="Q373" i="2" s="1"/>
  <c r="R373" i="2" s="1"/>
  <c r="S373" i="2"/>
  <c r="P374" i="2"/>
  <c r="Q374" i="2" s="1"/>
  <c r="R374" i="2" s="1"/>
  <c r="R375" i="2" s="1"/>
  <c r="S374" i="2"/>
  <c r="S375" i="2" s="1"/>
  <c r="G375" i="2"/>
  <c r="H375" i="2"/>
  <c r="I375" i="2"/>
  <c r="J375" i="2"/>
  <c r="K375" i="2"/>
  <c r="L375" i="2"/>
  <c r="M375" i="2"/>
  <c r="N375" i="2"/>
  <c r="N386" i="2" s="1"/>
  <c r="O375" i="2"/>
  <c r="Q375" i="2"/>
  <c r="P377" i="2"/>
  <c r="Q377" i="2"/>
  <c r="Q378" i="2" s="1"/>
  <c r="R377" i="2"/>
  <c r="R378" i="2" s="1"/>
  <c r="S377" i="2"/>
  <c r="S378" i="2" s="1"/>
  <c r="G378" i="2"/>
  <c r="H378" i="2"/>
  <c r="I378" i="2"/>
  <c r="J378" i="2"/>
  <c r="J386" i="2" s="1"/>
  <c r="K378" i="2"/>
  <c r="L378" i="2"/>
  <c r="M378" i="2"/>
  <c r="M386" i="2" s="1"/>
  <c r="N378" i="2"/>
  <c r="O378" i="2"/>
  <c r="P378" i="2"/>
  <c r="P380" i="2"/>
  <c r="P381" i="2" s="1"/>
  <c r="Q380" i="2"/>
  <c r="R380" i="2" s="1"/>
  <c r="R381" i="2" s="1"/>
  <c r="S380" i="2"/>
  <c r="G381" i="2"/>
  <c r="G386" i="2" s="1"/>
  <c r="H381" i="2"/>
  <c r="I381" i="2"/>
  <c r="J381" i="2"/>
  <c r="K381" i="2"/>
  <c r="L381" i="2"/>
  <c r="L386" i="2" s="1"/>
  <c r="M381" i="2"/>
  <c r="N381" i="2"/>
  <c r="O381" i="2"/>
  <c r="O386" i="2" s="1"/>
  <c r="S381" i="2"/>
  <c r="P383" i="2"/>
  <c r="Q383" i="2" s="1"/>
  <c r="S383" i="2"/>
  <c r="S384" i="2" s="1"/>
  <c r="S386" i="2" s="1"/>
  <c r="G384" i="2"/>
  <c r="H384" i="2"/>
  <c r="I384" i="2"/>
  <c r="J384" i="2"/>
  <c r="K384" i="2"/>
  <c r="L384" i="2"/>
  <c r="M384" i="2"/>
  <c r="N384" i="2"/>
  <c r="O384" i="2"/>
  <c r="P384" i="2"/>
  <c r="I386" i="2"/>
  <c r="K386" i="2"/>
  <c r="P392" i="2"/>
  <c r="Q392" i="2" s="1"/>
  <c r="R392" i="2"/>
  <c r="S392" i="2"/>
  <c r="P393" i="2"/>
  <c r="Q393" i="2"/>
  <c r="R393" i="2" s="1"/>
  <c r="S393" i="2"/>
  <c r="P394" i="2"/>
  <c r="Q394" i="2" s="1"/>
  <c r="R394" i="2"/>
  <c r="S394" i="2"/>
  <c r="P395" i="2"/>
  <c r="Q395" i="2"/>
  <c r="R395" i="2" s="1"/>
  <c r="S395" i="2"/>
  <c r="P396" i="2"/>
  <c r="Q396" i="2" s="1"/>
  <c r="R396" i="2" s="1"/>
  <c r="S396" i="2"/>
  <c r="P397" i="2"/>
  <c r="Q397" i="2"/>
  <c r="R397" i="2" s="1"/>
  <c r="S397" i="2"/>
  <c r="P398" i="2"/>
  <c r="Q398" i="2" s="1"/>
  <c r="R398" i="2"/>
  <c r="S398" i="2"/>
  <c r="P399" i="2"/>
  <c r="Q399" i="2"/>
  <c r="R399" i="2" s="1"/>
  <c r="S399" i="2"/>
  <c r="P400" i="2"/>
  <c r="Q400" i="2" s="1"/>
  <c r="R400" i="2"/>
  <c r="S400" i="2"/>
  <c r="P401" i="2"/>
  <c r="Q401" i="2"/>
  <c r="R401" i="2" s="1"/>
  <c r="S401" i="2"/>
  <c r="P402" i="2"/>
  <c r="Q402" i="2" s="1"/>
  <c r="R402" i="2"/>
  <c r="S402" i="2"/>
  <c r="P403" i="2"/>
  <c r="Q403" i="2"/>
  <c r="R403" i="2" s="1"/>
  <c r="S403" i="2"/>
  <c r="P404" i="2"/>
  <c r="Q404" i="2" s="1"/>
  <c r="R404" i="2" s="1"/>
  <c r="S404" i="2"/>
  <c r="P405" i="2"/>
  <c r="Q405" i="2"/>
  <c r="R405" i="2" s="1"/>
  <c r="S405" i="2"/>
  <c r="P406" i="2"/>
  <c r="Q406" i="2" s="1"/>
  <c r="R406" i="2"/>
  <c r="S406" i="2"/>
  <c r="P407" i="2"/>
  <c r="Q407" i="2"/>
  <c r="R407" i="2" s="1"/>
  <c r="S407" i="2"/>
  <c r="P408" i="2"/>
  <c r="Q408" i="2" s="1"/>
  <c r="R408" i="2"/>
  <c r="S408" i="2"/>
  <c r="P409" i="2"/>
  <c r="Q409" i="2"/>
  <c r="R409" i="2" s="1"/>
  <c r="S409" i="2"/>
  <c r="P410" i="2"/>
  <c r="Q410" i="2" s="1"/>
  <c r="R410" i="2"/>
  <c r="S410" i="2"/>
  <c r="P411" i="2"/>
  <c r="Q411" i="2"/>
  <c r="R411" i="2" s="1"/>
  <c r="S411" i="2"/>
  <c r="P412" i="2"/>
  <c r="Q412" i="2" s="1"/>
  <c r="R412" i="2" s="1"/>
  <c r="S412" i="2"/>
  <c r="P413" i="2"/>
  <c r="Q413" i="2"/>
  <c r="R413" i="2" s="1"/>
  <c r="S413" i="2"/>
  <c r="P414" i="2"/>
  <c r="Q414" i="2" s="1"/>
  <c r="R414" i="2"/>
  <c r="S414" i="2"/>
  <c r="P415" i="2"/>
  <c r="Q415" i="2"/>
  <c r="R415" i="2" s="1"/>
  <c r="S415" i="2"/>
  <c r="G416" i="2"/>
  <c r="H416" i="2"/>
  <c r="I416" i="2"/>
  <c r="J416" i="2"/>
  <c r="K416" i="2"/>
  <c r="L416" i="2"/>
  <c r="M416" i="2"/>
  <c r="N416" i="2"/>
  <c r="O416" i="2"/>
  <c r="Q416" i="2"/>
  <c r="P418" i="2"/>
  <c r="S418" i="2"/>
  <c r="P419" i="2"/>
  <c r="Q419" i="2"/>
  <c r="R419" i="2" s="1"/>
  <c r="S419" i="2"/>
  <c r="P420" i="2"/>
  <c r="Q420" i="2" s="1"/>
  <c r="R420" i="2"/>
  <c r="S420" i="2"/>
  <c r="P421" i="2"/>
  <c r="Q421" i="2"/>
  <c r="R421" i="2"/>
  <c r="S421" i="2"/>
  <c r="P422" i="2"/>
  <c r="Q422" i="2" s="1"/>
  <c r="R422" i="2" s="1"/>
  <c r="S422" i="2"/>
  <c r="P423" i="2"/>
  <c r="Q423" i="2"/>
  <c r="R423" i="2"/>
  <c r="S423" i="2"/>
  <c r="P424" i="2"/>
  <c r="Q424" i="2" s="1"/>
  <c r="R424" i="2"/>
  <c r="S424" i="2"/>
  <c r="P425" i="2"/>
  <c r="Q425" i="2"/>
  <c r="R425" i="2" s="1"/>
  <c r="S425" i="2"/>
  <c r="P426" i="2"/>
  <c r="Q426" i="2" s="1"/>
  <c r="R426" i="2" s="1"/>
  <c r="S426" i="2"/>
  <c r="P427" i="2"/>
  <c r="Q427" i="2"/>
  <c r="R427" i="2" s="1"/>
  <c r="S427" i="2"/>
  <c r="P428" i="2"/>
  <c r="Q428" i="2" s="1"/>
  <c r="R428" i="2"/>
  <c r="S428" i="2"/>
  <c r="P429" i="2"/>
  <c r="Q429" i="2"/>
  <c r="R429" i="2"/>
  <c r="S429" i="2"/>
  <c r="P430" i="2"/>
  <c r="Q430" i="2" s="1"/>
  <c r="R430" i="2"/>
  <c r="S430" i="2"/>
  <c r="P431" i="2"/>
  <c r="Q431" i="2"/>
  <c r="R431" i="2" s="1"/>
  <c r="S431" i="2"/>
  <c r="P432" i="2"/>
  <c r="Q432" i="2" s="1"/>
  <c r="R432" i="2" s="1"/>
  <c r="S432" i="2"/>
  <c r="P433" i="2"/>
  <c r="Q433" i="2"/>
  <c r="R433" i="2"/>
  <c r="S433" i="2"/>
  <c r="G434" i="2"/>
  <c r="H434" i="2"/>
  <c r="I434" i="2"/>
  <c r="J434" i="2"/>
  <c r="K434" i="2"/>
  <c r="L434" i="2"/>
  <c r="M434" i="2"/>
  <c r="N434" i="2"/>
  <c r="O434" i="2"/>
  <c r="S434" i="2"/>
  <c r="P436" i="2"/>
  <c r="Q436" i="2"/>
  <c r="R436" i="2" s="1"/>
  <c r="S436" i="2"/>
  <c r="P437" i="2"/>
  <c r="Q437" i="2"/>
  <c r="R437" i="2" s="1"/>
  <c r="S437" i="2"/>
  <c r="P438" i="2"/>
  <c r="Q438" i="2" s="1"/>
  <c r="S438" i="2"/>
  <c r="P439" i="2"/>
  <c r="Q439" i="2"/>
  <c r="R439" i="2" s="1"/>
  <c r="S439" i="2"/>
  <c r="P440" i="2"/>
  <c r="Q440" i="2"/>
  <c r="R440" i="2" s="1"/>
  <c r="S440" i="2"/>
  <c r="S477" i="2" s="1"/>
  <c r="P441" i="2"/>
  <c r="Q441" i="2"/>
  <c r="R441" i="2" s="1"/>
  <c r="S441" i="2"/>
  <c r="P442" i="2"/>
  <c r="Q442" i="2"/>
  <c r="R442" i="2" s="1"/>
  <c r="S442" i="2"/>
  <c r="P443" i="2"/>
  <c r="Q443" i="2"/>
  <c r="R443" i="2" s="1"/>
  <c r="S443" i="2"/>
  <c r="P444" i="2"/>
  <c r="Q444" i="2"/>
  <c r="R444" i="2" s="1"/>
  <c r="S444" i="2"/>
  <c r="P445" i="2"/>
  <c r="Q445" i="2"/>
  <c r="R445" i="2" s="1"/>
  <c r="S445" i="2"/>
  <c r="P446" i="2"/>
  <c r="Q446" i="2" s="1"/>
  <c r="R446" i="2" s="1"/>
  <c r="S446" i="2"/>
  <c r="P447" i="2"/>
  <c r="Q447" i="2"/>
  <c r="R447" i="2" s="1"/>
  <c r="S447" i="2"/>
  <c r="P448" i="2"/>
  <c r="Q448" i="2"/>
  <c r="R448" i="2" s="1"/>
  <c r="S448" i="2"/>
  <c r="P449" i="2"/>
  <c r="Q449" i="2"/>
  <c r="R449" i="2" s="1"/>
  <c r="S449" i="2"/>
  <c r="P450" i="2"/>
  <c r="Q450" i="2"/>
  <c r="R450" i="2" s="1"/>
  <c r="S450" i="2"/>
  <c r="P451" i="2"/>
  <c r="Q451" i="2"/>
  <c r="R451" i="2" s="1"/>
  <c r="S451" i="2"/>
  <c r="P452" i="2"/>
  <c r="Q452" i="2"/>
  <c r="R452" i="2" s="1"/>
  <c r="S452" i="2"/>
  <c r="P453" i="2"/>
  <c r="Q453" i="2"/>
  <c r="R453" i="2" s="1"/>
  <c r="S453" i="2"/>
  <c r="P454" i="2"/>
  <c r="Q454" i="2" s="1"/>
  <c r="R454" i="2" s="1"/>
  <c r="S454" i="2"/>
  <c r="P455" i="2"/>
  <c r="Q455" i="2"/>
  <c r="R455" i="2" s="1"/>
  <c r="S455" i="2"/>
  <c r="P456" i="2"/>
  <c r="Q456" i="2"/>
  <c r="R456" i="2" s="1"/>
  <c r="S456" i="2"/>
  <c r="P457" i="2"/>
  <c r="Q457" i="2"/>
  <c r="R457" i="2" s="1"/>
  <c r="S457" i="2"/>
  <c r="P458" i="2"/>
  <c r="Q458" i="2"/>
  <c r="R458" i="2" s="1"/>
  <c r="S458" i="2"/>
  <c r="P459" i="2"/>
  <c r="Q459" i="2"/>
  <c r="R459" i="2" s="1"/>
  <c r="S459" i="2"/>
  <c r="P460" i="2"/>
  <c r="Q460" i="2" s="1"/>
  <c r="R460" i="2" s="1"/>
  <c r="S460" i="2"/>
  <c r="P461" i="2"/>
  <c r="Q461" i="2"/>
  <c r="R461" i="2" s="1"/>
  <c r="S461" i="2"/>
  <c r="P462" i="2"/>
  <c r="Q462" i="2"/>
  <c r="R462" i="2" s="1"/>
  <c r="S462" i="2"/>
  <c r="P463" i="2"/>
  <c r="Q463" i="2"/>
  <c r="R463" i="2"/>
  <c r="S463" i="2"/>
  <c r="P464" i="2"/>
  <c r="Q464" i="2"/>
  <c r="R464" i="2" s="1"/>
  <c r="S464" i="2"/>
  <c r="P465" i="2"/>
  <c r="Q465" i="2"/>
  <c r="R465" i="2" s="1"/>
  <c r="S465" i="2"/>
  <c r="P466" i="2"/>
  <c r="Q466" i="2" s="1"/>
  <c r="R466" i="2" s="1"/>
  <c r="S466" i="2"/>
  <c r="P467" i="2"/>
  <c r="Q467" i="2"/>
  <c r="R467" i="2"/>
  <c r="S467" i="2"/>
  <c r="P468" i="2"/>
  <c r="Q468" i="2" s="1"/>
  <c r="R468" i="2" s="1"/>
  <c r="S468" i="2"/>
  <c r="P469" i="2"/>
  <c r="Q469" i="2"/>
  <c r="R469" i="2" s="1"/>
  <c r="S469" i="2"/>
  <c r="P470" i="2"/>
  <c r="Q470" i="2"/>
  <c r="R470" i="2" s="1"/>
  <c r="S470" i="2"/>
  <c r="P471" i="2"/>
  <c r="Q471" i="2"/>
  <c r="R471" i="2"/>
  <c r="S471" i="2"/>
  <c r="P472" i="2"/>
  <c r="Q472" i="2" s="1"/>
  <c r="R472" i="2" s="1"/>
  <c r="S472" i="2"/>
  <c r="P473" i="2"/>
  <c r="Q473" i="2"/>
  <c r="R473" i="2"/>
  <c r="S473" i="2"/>
  <c r="P474" i="2"/>
  <c r="Q474" i="2"/>
  <c r="R474" i="2" s="1"/>
  <c r="S474" i="2"/>
  <c r="P475" i="2"/>
  <c r="Q475" i="2"/>
  <c r="R475" i="2" s="1"/>
  <c r="S475" i="2"/>
  <c r="P476" i="2"/>
  <c r="Q476" i="2" s="1"/>
  <c r="R476" i="2" s="1"/>
  <c r="S476" i="2"/>
  <c r="G477" i="2"/>
  <c r="H477" i="2"/>
  <c r="H549" i="2" s="1"/>
  <c r="I477" i="2"/>
  <c r="J477" i="2"/>
  <c r="K477" i="2"/>
  <c r="K549" i="2" s="1"/>
  <c r="L477" i="2"/>
  <c r="M477" i="2"/>
  <c r="N477" i="2"/>
  <c r="O477" i="2"/>
  <c r="P477" i="2"/>
  <c r="P479" i="2"/>
  <c r="Q479" i="2" s="1"/>
  <c r="S479" i="2"/>
  <c r="P480" i="2"/>
  <c r="Q480" i="2"/>
  <c r="R480" i="2" s="1"/>
  <c r="S480" i="2"/>
  <c r="P481" i="2"/>
  <c r="Q481" i="2" s="1"/>
  <c r="R481" i="2"/>
  <c r="S481" i="2"/>
  <c r="P482" i="2"/>
  <c r="Q482" i="2" s="1"/>
  <c r="R482" i="2" s="1"/>
  <c r="S482" i="2"/>
  <c r="P483" i="2"/>
  <c r="Q483" i="2" s="1"/>
  <c r="R483" i="2"/>
  <c r="S483" i="2"/>
  <c r="P484" i="2"/>
  <c r="Q484" i="2"/>
  <c r="R484" i="2" s="1"/>
  <c r="S484" i="2"/>
  <c r="P485" i="2"/>
  <c r="Q485" i="2" s="1"/>
  <c r="R485" i="2" s="1"/>
  <c r="S485" i="2"/>
  <c r="P486" i="2"/>
  <c r="Q486" i="2" s="1"/>
  <c r="R486" i="2" s="1"/>
  <c r="S486" i="2"/>
  <c r="P487" i="2"/>
  <c r="Q487" i="2" s="1"/>
  <c r="R487" i="2" s="1"/>
  <c r="S487" i="2"/>
  <c r="P488" i="2"/>
  <c r="Q488" i="2"/>
  <c r="R488" i="2" s="1"/>
  <c r="S488" i="2"/>
  <c r="P489" i="2"/>
  <c r="Q489" i="2" s="1"/>
  <c r="R489" i="2"/>
  <c r="S489" i="2"/>
  <c r="P490" i="2"/>
  <c r="Q490" i="2"/>
  <c r="R490" i="2"/>
  <c r="S490" i="2"/>
  <c r="P491" i="2"/>
  <c r="Q491" i="2" s="1"/>
  <c r="R491" i="2" s="1"/>
  <c r="S491" i="2"/>
  <c r="P492" i="2"/>
  <c r="Q492" i="2" s="1"/>
  <c r="R492" i="2" s="1"/>
  <c r="S492" i="2"/>
  <c r="P493" i="2"/>
  <c r="Q493" i="2" s="1"/>
  <c r="R493" i="2"/>
  <c r="S493" i="2"/>
  <c r="P494" i="2"/>
  <c r="Q494" i="2" s="1"/>
  <c r="R494" i="2" s="1"/>
  <c r="S494" i="2"/>
  <c r="P495" i="2"/>
  <c r="Q495" i="2" s="1"/>
  <c r="R495" i="2" s="1"/>
  <c r="S495" i="2"/>
  <c r="P496" i="2"/>
  <c r="Q496" i="2"/>
  <c r="R496" i="2" s="1"/>
  <c r="S496" i="2"/>
  <c r="P497" i="2"/>
  <c r="Q497" i="2" s="1"/>
  <c r="R497" i="2"/>
  <c r="S497" i="2"/>
  <c r="P498" i="2"/>
  <c r="Q498" i="2" s="1"/>
  <c r="R498" i="2"/>
  <c r="S498" i="2"/>
  <c r="P499" i="2"/>
  <c r="Q499" i="2" s="1"/>
  <c r="R499" i="2"/>
  <c r="S499" i="2"/>
  <c r="P500" i="2"/>
  <c r="Q500" i="2"/>
  <c r="R500" i="2" s="1"/>
  <c r="S500" i="2"/>
  <c r="P501" i="2"/>
  <c r="Q501" i="2" s="1"/>
  <c r="R501" i="2" s="1"/>
  <c r="S501" i="2"/>
  <c r="P502" i="2"/>
  <c r="Q502" i="2" s="1"/>
  <c r="R502" i="2" s="1"/>
  <c r="S502" i="2"/>
  <c r="P503" i="2"/>
  <c r="Q503" i="2" s="1"/>
  <c r="R503" i="2" s="1"/>
  <c r="S503" i="2"/>
  <c r="P504" i="2"/>
  <c r="Q504" i="2"/>
  <c r="R504" i="2" s="1"/>
  <c r="S504" i="2"/>
  <c r="P505" i="2"/>
  <c r="Q505" i="2" s="1"/>
  <c r="R505" i="2"/>
  <c r="S505" i="2"/>
  <c r="P506" i="2"/>
  <c r="Q506" i="2"/>
  <c r="R506" i="2"/>
  <c r="S506" i="2"/>
  <c r="P507" i="2"/>
  <c r="Q507" i="2" s="1"/>
  <c r="R507" i="2" s="1"/>
  <c r="S507" i="2"/>
  <c r="P508" i="2"/>
  <c r="Q508" i="2" s="1"/>
  <c r="R508" i="2" s="1"/>
  <c r="S508" i="2"/>
  <c r="P509" i="2"/>
  <c r="Q509" i="2" s="1"/>
  <c r="R509" i="2"/>
  <c r="S509" i="2"/>
  <c r="P510" i="2"/>
  <c r="Q510" i="2" s="1"/>
  <c r="R510" i="2" s="1"/>
  <c r="S510" i="2"/>
  <c r="P511" i="2"/>
  <c r="Q511" i="2" s="1"/>
  <c r="R511" i="2" s="1"/>
  <c r="S511" i="2"/>
  <c r="P512" i="2"/>
  <c r="Q512" i="2"/>
  <c r="R512" i="2" s="1"/>
  <c r="S512" i="2"/>
  <c r="P513" i="2"/>
  <c r="Q513" i="2" s="1"/>
  <c r="R513" i="2"/>
  <c r="S513" i="2"/>
  <c r="P514" i="2"/>
  <c r="Q514" i="2" s="1"/>
  <c r="R514" i="2"/>
  <c r="S514" i="2"/>
  <c r="P515" i="2"/>
  <c r="Q515" i="2" s="1"/>
  <c r="R515" i="2"/>
  <c r="S515" i="2"/>
  <c r="P516" i="2"/>
  <c r="Q516" i="2"/>
  <c r="R516" i="2" s="1"/>
  <c r="S516" i="2"/>
  <c r="P517" i="2"/>
  <c r="Q517" i="2" s="1"/>
  <c r="R517" i="2" s="1"/>
  <c r="S517" i="2"/>
  <c r="P518" i="2"/>
  <c r="Q518" i="2"/>
  <c r="R518" i="2" s="1"/>
  <c r="S518" i="2"/>
  <c r="P519" i="2"/>
  <c r="Q519" i="2" s="1"/>
  <c r="R519" i="2" s="1"/>
  <c r="S519" i="2"/>
  <c r="P520" i="2"/>
  <c r="Q520" i="2"/>
  <c r="R520" i="2" s="1"/>
  <c r="S520" i="2"/>
  <c r="P521" i="2"/>
  <c r="Q521" i="2" s="1"/>
  <c r="R521" i="2" s="1"/>
  <c r="S521" i="2"/>
  <c r="P522" i="2"/>
  <c r="Q522" i="2"/>
  <c r="R522" i="2" s="1"/>
  <c r="S522" i="2"/>
  <c r="P523" i="2"/>
  <c r="Q523" i="2" s="1"/>
  <c r="R523" i="2" s="1"/>
  <c r="S523" i="2"/>
  <c r="P524" i="2"/>
  <c r="Q524" i="2"/>
  <c r="R524" i="2" s="1"/>
  <c r="S524" i="2"/>
  <c r="P525" i="2"/>
  <c r="Q525" i="2" s="1"/>
  <c r="R525" i="2" s="1"/>
  <c r="S525" i="2"/>
  <c r="P526" i="2"/>
  <c r="Q526" i="2"/>
  <c r="R526" i="2" s="1"/>
  <c r="S526" i="2"/>
  <c r="P527" i="2"/>
  <c r="Q527" i="2" s="1"/>
  <c r="R527" i="2" s="1"/>
  <c r="S527" i="2"/>
  <c r="P528" i="2"/>
  <c r="Q528" i="2"/>
  <c r="R528" i="2" s="1"/>
  <c r="S528" i="2"/>
  <c r="P529" i="2"/>
  <c r="Q529" i="2" s="1"/>
  <c r="R529" i="2" s="1"/>
  <c r="S529" i="2"/>
  <c r="P530" i="2"/>
  <c r="Q530" i="2"/>
  <c r="R530" i="2" s="1"/>
  <c r="S530" i="2"/>
  <c r="P531" i="2"/>
  <c r="Q531" i="2" s="1"/>
  <c r="R531" i="2" s="1"/>
  <c r="S531" i="2"/>
  <c r="P532" i="2"/>
  <c r="Q532" i="2"/>
  <c r="R532" i="2" s="1"/>
  <c r="S532" i="2"/>
  <c r="P533" i="2"/>
  <c r="Q533" i="2" s="1"/>
  <c r="R533" i="2" s="1"/>
  <c r="S533" i="2"/>
  <c r="P534" i="2"/>
  <c r="Q534" i="2"/>
  <c r="R534" i="2" s="1"/>
  <c r="S534" i="2"/>
  <c r="P535" i="2"/>
  <c r="Q535" i="2" s="1"/>
  <c r="R535" i="2" s="1"/>
  <c r="S535" i="2"/>
  <c r="P536" i="2"/>
  <c r="Q536" i="2"/>
  <c r="R536" i="2" s="1"/>
  <c r="S536" i="2"/>
  <c r="P537" i="2"/>
  <c r="Q537" i="2" s="1"/>
  <c r="R537" i="2" s="1"/>
  <c r="S537" i="2"/>
  <c r="P538" i="2"/>
  <c r="Q538" i="2"/>
  <c r="R538" i="2" s="1"/>
  <c r="S538" i="2"/>
  <c r="P539" i="2"/>
  <c r="Q539" i="2" s="1"/>
  <c r="R539" i="2" s="1"/>
  <c r="S539" i="2"/>
  <c r="P540" i="2"/>
  <c r="Q540" i="2"/>
  <c r="R540" i="2" s="1"/>
  <c r="S540" i="2"/>
  <c r="P541" i="2"/>
  <c r="Q541" i="2" s="1"/>
  <c r="R541" i="2" s="1"/>
  <c r="S541" i="2"/>
  <c r="P542" i="2"/>
  <c r="Q542" i="2"/>
  <c r="R542" i="2" s="1"/>
  <c r="S542" i="2"/>
  <c r="P543" i="2"/>
  <c r="Q543" i="2" s="1"/>
  <c r="R543" i="2" s="1"/>
  <c r="S543" i="2"/>
  <c r="P544" i="2"/>
  <c r="Q544" i="2"/>
  <c r="R544" i="2" s="1"/>
  <c r="S544" i="2"/>
  <c r="P545" i="2"/>
  <c r="Q545" i="2" s="1"/>
  <c r="R545" i="2" s="1"/>
  <c r="S545" i="2"/>
  <c r="P546" i="2"/>
  <c r="Q546" i="2"/>
  <c r="R546" i="2" s="1"/>
  <c r="S546" i="2"/>
  <c r="G547" i="2"/>
  <c r="H547" i="2"/>
  <c r="I547" i="2"/>
  <c r="J547" i="2"/>
  <c r="J549" i="2" s="1"/>
  <c r="K547" i="2"/>
  <c r="L547" i="2"/>
  <c r="M547" i="2"/>
  <c r="N547" i="2"/>
  <c r="O547" i="2"/>
  <c r="G549" i="2"/>
  <c r="I549" i="2"/>
  <c r="M549" i="2"/>
  <c r="O549" i="2"/>
  <c r="P555" i="2"/>
  <c r="Q555" i="2"/>
  <c r="S555" i="2"/>
  <c r="S567" i="2" s="1"/>
  <c r="P556" i="2"/>
  <c r="Q556" i="2"/>
  <c r="R556" i="2" s="1"/>
  <c r="S556" i="2"/>
  <c r="P557" i="2"/>
  <c r="Q557" i="2"/>
  <c r="R557" i="2" s="1"/>
  <c r="S557" i="2"/>
  <c r="P558" i="2"/>
  <c r="Q558" i="2"/>
  <c r="R558" i="2" s="1"/>
  <c r="S558" i="2"/>
  <c r="P559" i="2"/>
  <c r="Q559" i="2"/>
  <c r="R559" i="2" s="1"/>
  <c r="S559" i="2"/>
  <c r="P560" i="2"/>
  <c r="Q560" i="2"/>
  <c r="R560" i="2" s="1"/>
  <c r="S560" i="2"/>
  <c r="P561" i="2"/>
  <c r="Q561" i="2"/>
  <c r="R561" i="2" s="1"/>
  <c r="S561" i="2"/>
  <c r="P562" i="2"/>
  <c r="Q562" i="2"/>
  <c r="R562" i="2" s="1"/>
  <c r="S562" i="2"/>
  <c r="P563" i="2"/>
  <c r="Q563" i="2"/>
  <c r="R563" i="2" s="1"/>
  <c r="S563" i="2"/>
  <c r="P564" i="2"/>
  <c r="Q564" i="2"/>
  <c r="R564" i="2" s="1"/>
  <c r="S564" i="2"/>
  <c r="P565" i="2"/>
  <c r="Q565" i="2"/>
  <c r="R565" i="2" s="1"/>
  <c r="S565" i="2"/>
  <c r="P566" i="2"/>
  <c r="Q566" i="2" s="1"/>
  <c r="R566" i="2" s="1"/>
  <c r="S566" i="2"/>
  <c r="G567" i="2"/>
  <c r="H567" i="2"/>
  <c r="I567" i="2"/>
  <c r="J567" i="2"/>
  <c r="K567" i="2"/>
  <c r="L567" i="2"/>
  <c r="M567" i="2"/>
  <c r="N567" i="2"/>
  <c r="O567" i="2"/>
  <c r="P567" i="2"/>
  <c r="P569" i="2"/>
  <c r="Q569" i="2" s="1"/>
  <c r="S569" i="2"/>
  <c r="P570" i="2"/>
  <c r="Q570" i="2" s="1"/>
  <c r="R570" i="2"/>
  <c r="S570" i="2"/>
  <c r="G571" i="2"/>
  <c r="G581" i="2" s="1"/>
  <c r="H571" i="2"/>
  <c r="I571" i="2"/>
  <c r="J571" i="2"/>
  <c r="J581" i="2" s="1"/>
  <c r="K571" i="2"/>
  <c r="L571" i="2"/>
  <c r="M571" i="2"/>
  <c r="N571" i="2"/>
  <c r="N581" i="2" s="1"/>
  <c r="O571" i="2"/>
  <c r="O581" i="2" s="1"/>
  <c r="S571" i="2"/>
  <c r="P573" i="2"/>
  <c r="Q573" i="2"/>
  <c r="R573" i="2" s="1"/>
  <c r="R575" i="2" s="1"/>
  <c r="S573" i="2"/>
  <c r="S575" i="2" s="1"/>
  <c r="P574" i="2"/>
  <c r="Q574" i="2" s="1"/>
  <c r="R574" i="2" s="1"/>
  <c r="S574" i="2"/>
  <c r="G575" i="2"/>
  <c r="H575" i="2"/>
  <c r="I575" i="2"/>
  <c r="J575" i="2"/>
  <c r="K575" i="2"/>
  <c r="L575" i="2"/>
  <c r="M575" i="2"/>
  <c r="N575" i="2"/>
  <c r="O575" i="2"/>
  <c r="P575" i="2"/>
  <c r="P577" i="2"/>
  <c r="Q577" i="2"/>
  <c r="R577" i="2"/>
  <c r="S577" i="2"/>
  <c r="P578" i="2"/>
  <c r="P579" i="2" s="1"/>
  <c r="S578" i="2"/>
  <c r="G579" i="2"/>
  <c r="H579" i="2"/>
  <c r="I579" i="2"/>
  <c r="I581" i="2" s="1"/>
  <c r="J579" i="2"/>
  <c r="K579" i="2"/>
  <c r="K581" i="2" s="1"/>
  <c r="L579" i="2"/>
  <c r="L581" i="2" s="1"/>
  <c r="M579" i="2"/>
  <c r="N579" i="2"/>
  <c r="O579" i="2"/>
  <c r="S579" i="2"/>
  <c r="H581" i="2"/>
  <c r="P587" i="2"/>
  <c r="Q587" i="2" s="1"/>
  <c r="R587" i="2"/>
  <c r="S587" i="2"/>
  <c r="S590" i="2" s="1"/>
  <c r="P588" i="2"/>
  <c r="Q588" i="2" s="1"/>
  <c r="S588" i="2"/>
  <c r="P589" i="2"/>
  <c r="Q589" i="2" s="1"/>
  <c r="R589" i="2"/>
  <c r="S589" i="2"/>
  <c r="G590" i="2"/>
  <c r="H590" i="2"/>
  <c r="I590" i="2"/>
  <c r="J590" i="2"/>
  <c r="K590" i="2"/>
  <c r="L590" i="2"/>
  <c r="M590" i="2"/>
  <c r="N590" i="2"/>
  <c r="O590" i="2"/>
  <c r="P592" i="2"/>
  <c r="Q592" i="2"/>
  <c r="Q594" i="2" s="1"/>
  <c r="R592" i="2"/>
  <c r="R594" i="2" s="1"/>
  <c r="S592" i="2"/>
  <c r="S594" i="2" s="1"/>
  <c r="S605" i="2" s="1"/>
  <c r="P593" i="2"/>
  <c r="Q593" i="2" s="1"/>
  <c r="R593" i="2" s="1"/>
  <c r="S593" i="2"/>
  <c r="G594" i="2"/>
  <c r="H594" i="2"/>
  <c r="I594" i="2"/>
  <c r="J594" i="2"/>
  <c r="K594" i="2"/>
  <c r="K605" i="2" s="1"/>
  <c r="L594" i="2"/>
  <c r="M594" i="2"/>
  <c r="N594" i="2"/>
  <c r="N605" i="2" s="1"/>
  <c r="O594" i="2"/>
  <c r="P594" i="2"/>
  <c r="P596" i="2"/>
  <c r="Q596" i="2"/>
  <c r="R596" i="2"/>
  <c r="S596" i="2"/>
  <c r="P597" i="2"/>
  <c r="Q597" i="2" s="1"/>
  <c r="S597" i="2"/>
  <c r="P598" i="2"/>
  <c r="Q598" i="2"/>
  <c r="R598" i="2"/>
  <c r="S598" i="2"/>
  <c r="P599" i="2"/>
  <c r="Q599" i="2" s="1"/>
  <c r="R599" i="2" s="1"/>
  <c r="S599" i="2"/>
  <c r="G600" i="2"/>
  <c r="H600" i="2"/>
  <c r="I600" i="2"/>
  <c r="J600" i="2"/>
  <c r="K600" i="2"/>
  <c r="L600" i="2"/>
  <c r="M600" i="2"/>
  <c r="N600" i="2"/>
  <c r="O600" i="2"/>
  <c r="S600" i="2"/>
  <c r="P602" i="2"/>
  <c r="Q602" i="2" s="1"/>
  <c r="S602" i="2"/>
  <c r="G603" i="2"/>
  <c r="H603" i="2"/>
  <c r="H605" i="2" s="1"/>
  <c r="I603" i="2"/>
  <c r="J603" i="2"/>
  <c r="K603" i="2"/>
  <c r="L603" i="2"/>
  <c r="M603" i="2"/>
  <c r="N603" i="2"/>
  <c r="O603" i="2"/>
  <c r="P603" i="2"/>
  <c r="S603" i="2"/>
  <c r="G605" i="2"/>
  <c r="M605" i="2"/>
  <c r="O605" i="2"/>
  <c r="P611" i="2"/>
  <c r="Q611" i="2"/>
  <c r="Q612" i="2" s="1"/>
  <c r="S611" i="2"/>
  <c r="S612" i="2" s="1"/>
  <c r="S633" i="2" s="1"/>
  <c r="G612" i="2"/>
  <c r="H612" i="2"/>
  <c r="I612" i="2"/>
  <c r="J612" i="2"/>
  <c r="K612" i="2"/>
  <c r="L612" i="2"/>
  <c r="M612" i="2"/>
  <c r="N612" i="2"/>
  <c r="O612" i="2"/>
  <c r="P612" i="2"/>
  <c r="P614" i="2"/>
  <c r="P615" i="2" s="1"/>
  <c r="S614" i="2"/>
  <c r="G615" i="2"/>
  <c r="H615" i="2"/>
  <c r="I615" i="2"/>
  <c r="J615" i="2"/>
  <c r="K615" i="2"/>
  <c r="K633" i="2" s="1"/>
  <c r="L615" i="2"/>
  <c r="M615" i="2"/>
  <c r="N615" i="2"/>
  <c r="O615" i="2"/>
  <c r="S615" i="2"/>
  <c r="P617" i="2"/>
  <c r="Q617" i="2"/>
  <c r="R617" i="2" s="1"/>
  <c r="R628" i="2" s="1"/>
  <c r="S617" i="2"/>
  <c r="P618" i="2"/>
  <c r="Q618" i="2"/>
  <c r="R618" i="2" s="1"/>
  <c r="S618" i="2"/>
  <c r="P619" i="2"/>
  <c r="Q619" i="2" s="1"/>
  <c r="R619" i="2" s="1"/>
  <c r="S619" i="2"/>
  <c r="P620" i="2"/>
  <c r="Q620" i="2"/>
  <c r="R620" i="2" s="1"/>
  <c r="S620" i="2"/>
  <c r="P621" i="2"/>
  <c r="Q621" i="2"/>
  <c r="R621" i="2" s="1"/>
  <c r="S621" i="2"/>
  <c r="P622" i="2"/>
  <c r="Q622" i="2"/>
  <c r="R622" i="2" s="1"/>
  <c r="S622" i="2"/>
  <c r="P623" i="2"/>
  <c r="Q623" i="2"/>
  <c r="R623" i="2"/>
  <c r="S623" i="2"/>
  <c r="P624" i="2"/>
  <c r="Q624" i="2"/>
  <c r="R624" i="2" s="1"/>
  <c r="S624" i="2"/>
  <c r="P625" i="2"/>
  <c r="Q625" i="2"/>
  <c r="R625" i="2"/>
  <c r="S625" i="2"/>
  <c r="P626" i="2"/>
  <c r="Q626" i="2"/>
  <c r="R626" i="2" s="1"/>
  <c r="S626" i="2"/>
  <c r="P627" i="2"/>
  <c r="Q627" i="2" s="1"/>
  <c r="R627" i="2" s="1"/>
  <c r="S627" i="2"/>
  <c r="G628" i="2"/>
  <c r="H628" i="2"/>
  <c r="I628" i="2"/>
  <c r="J628" i="2"/>
  <c r="K628" i="2"/>
  <c r="L628" i="2"/>
  <c r="M628" i="2"/>
  <c r="M633" i="2" s="1"/>
  <c r="N628" i="2"/>
  <c r="O628" i="2"/>
  <c r="S628" i="2"/>
  <c r="P630" i="2"/>
  <c r="Q630" i="2" s="1"/>
  <c r="S630" i="2"/>
  <c r="G631" i="2"/>
  <c r="H631" i="2"/>
  <c r="I631" i="2"/>
  <c r="J631" i="2"/>
  <c r="K631" i="2"/>
  <c r="L631" i="2"/>
  <c r="N631" i="2"/>
  <c r="O631" i="2"/>
  <c r="P631" i="2"/>
  <c r="S631" i="2"/>
  <c r="G633" i="2"/>
  <c r="H633" i="2"/>
  <c r="N633" i="2"/>
  <c r="O633" i="2"/>
  <c r="P639" i="2"/>
  <c r="Q639" i="2"/>
  <c r="Q640" i="2" s="1"/>
  <c r="S639" i="2"/>
  <c r="S640" i="2" s="1"/>
  <c r="G640" i="2"/>
  <c r="H640" i="2"/>
  <c r="I640" i="2"/>
  <c r="J640" i="2"/>
  <c r="K640" i="2"/>
  <c r="L640" i="2"/>
  <c r="M640" i="2"/>
  <c r="N640" i="2"/>
  <c r="N658" i="2" s="1"/>
  <c r="O640" i="2"/>
  <c r="P640" i="2"/>
  <c r="P642" i="2"/>
  <c r="P643" i="2" s="1"/>
  <c r="Q642" i="2"/>
  <c r="R642" i="2" s="1"/>
  <c r="R643" i="2" s="1"/>
  <c r="S642" i="2"/>
  <c r="G643" i="2"/>
  <c r="H643" i="2"/>
  <c r="I643" i="2"/>
  <c r="I658" i="2" s="1"/>
  <c r="J643" i="2"/>
  <c r="K643" i="2"/>
  <c r="L643" i="2"/>
  <c r="M643" i="2"/>
  <c r="N643" i="2"/>
  <c r="O643" i="2"/>
  <c r="S643" i="2"/>
  <c r="P645" i="2"/>
  <c r="P650" i="2" s="1"/>
  <c r="P658" i="2" s="1"/>
  <c r="S645" i="2"/>
  <c r="P646" i="2"/>
  <c r="Q646" i="2"/>
  <c r="R646" i="2" s="1"/>
  <c r="S646" i="2"/>
  <c r="S650" i="2" s="1"/>
  <c r="P647" i="2"/>
  <c r="Q647" i="2"/>
  <c r="R647" i="2" s="1"/>
  <c r="S647" i="2"/>
  <c r="P648" i="2"/>
  <c r="Q648" i="2"/>
  <c r="R648" i="2" s="1"/>
  <c r="S648" i="2"/>
  <c r="P649" i="2"/>
  <c r="Q649" i="2"/>
  <c r="R649" i="2"/>
  <c r="S649" i="2"/>
  <c r="G650" i="2"/>
  <c r="H650" i="2"/>
  <c r="H658" i="2" s="1"/>
  <c r="I650" i="2"/>
  <c r="J650" i="2"/>
  <c r="K650" i="2"/>
  <c r="L650" i="2"/>
  <c r="M650" i="2"/>
  <c r="N650" i="2"/>
  <c r="O650" i="2"/>
  <c r="P652" i="2"/>
  <c r="Q652" i="2"/>
  <c r="S652" i="2"/>
  <c r="P653" i="2"/>
  <c r="Q653" i="2" s="1"/>
  <c r="R653" i="2"/>
  <c r="S653" i="2"/>
  <c r="S656" i="2" s="1"/>
  <c r="P654" i="2"/>
  <c r="Q654" i="2" s="1"/>
  <c r="R654" i="2" s="1"/>
  <c r="S654" i="2"/>
  <c r="P655" i="2"/>
  <c r="Q655" i="2" s="1"/>
  <c r="R655" i="2"/>
  <c r="S655" i="2"/>
  <c r="G656" i="2"/>
  <c r="H656" i="2"/>
  <c r="I656" i="2"/>
  <c r="J656" i="2"/>
  <c r="K656" i="2"/>
  <c r="L656" i="2"/>
  <c r="M656" i="2"/>
  <c r="N656" i="2"/>
  <c r="O656" i="2"/>
  <c r="P656" i="2"/>
  <c r="J658" i="2"/>
  <c r="K658" i="2"/>
  <c r="P664" i="2"/>
  <c r="Q664" i="2"/>
  <c r="R664" i="2"/>
  <c r="R665" i="2" s="1"/>
  <c r="S664" i="2"/>
  <c r="G665" i="2"/>
  <c r="G680" i="2" s="1"/>
  <c r="H665" i="2"/>
  <c r="H680" i="2" s="1"/>
  <c r="I665" i="2"/>
  <c r="J665" i="2"/>
  <c r="J680" i="2" s="1"/>
  <c r="K665" i="2"/>
  <c r="L665" i="2"/>
  <c r="M665" i="2"/>
  <c r="M680" i="2" s="1"/>
  <c r="N665" i="2"/>
  <c r="O665" i="2"/>
  <c r="O680" i="2" s="1"/>
  <c r="P665" i="2"/>
  <c r="P680" i="2" s="1"/>
  <c r="Q665" i="2"/>
  <c r="S665" i="2"/>
  <c r="P667" i="2"/>
  <c r="Q667" i="2"/>
  <c r="R667" i="2" s="1"/>
  <c r="R668" i="2" s="1"/>
  <c r="S667" i="2"/>
  <c r="S668" i="2" s="1"/>
  <c r="G668" i="2"/>
  <c r="H668" i="2"/>
  <c r="I668" i="2"/>
  <c r="J668" i="2"/>
  <c r="K668" i="2"/>
  <c r="L668" i="2"/>
  <c r="M668" i="2"/>
  <c r="N668" i="2"/>
  <c r="O668" i="2"/>
  <c r="P668" i="2"/>
  <c r="P670" i="2"/>
  <c r="Q670" i="2" s="1"/>
  <c r="R670" i="2"/>
  <c r="S670" i="2"/>
  <c r="S675" i="2" s="1"/>
  <c r="P671" i="2"/>
  <c r="P675" i="2" s="1"/>
  <c r="S671" i="2"/>
  <c r="P672" i="2"/>
  <c r="Q672" i="2" s="1"/>
  <c r="R672" i="2" s="1"/>
  <c r="S672" i="2"/>
  <c r="P673" i="2"/>
  <c r="Q673" i="2"/>
  <c r="R673" i="2" s="1"/>
  <c r="S673" i="2"/>
  <c r="P674" i="2"/>
  <c r="Q674" i="2" s="1"/>
  <c r="R674" i="2"/>
  <c r="S674" i="2"/>
  <c r="G675" i="2"/>
  <c r="H675" i="2"/>
  <c r="I675" i="2"/>
  <c r="J675" i="2"/>
  <c r="K675" i="2"/>
  <c r="L675" i="2"/>
  <c r="M675" i="2"/>
  <c r="N675" i="2"/>
  <c r="O675" i="2"/>
  <c r="P677" i="2"/>
  <c r="Q677" i="2"/>
  <c r="Q678" i="2" s="1"/>
  <c r="S677" i="2"/>
  <c r="S678" i="2" s="1"/>
  <c r="G678" i="2"/>
  <c r="H678" i="2"/>
  <c r="I678" i="2"/>
  <c r="J678" i="2"/>
  <c r="K678" i="2"/>
  <c r="L678" i="2"/>
  <c r="M678" i="2"/>
  <c r="N678" i="2"/>
  <c r="O678" i="2"/>
  <c r="P678" i="2"/>
  <c r="I680" i="2"/>
  <c r="P686" i="2"/>
  <c r="Q686" i="2"/>
  <c r="R686" i="2" s="1"/>
  <c r="R687" i="2" s="1"/>
  <c r="S686" i="2"/>
  <c r="G687" i="2"/>
  <c r="H687" i="2"/>
  <c r="H700" i="2" s="1"/>
  <c r="I687" i="2"/>
  <c r="J687" i="2"/>
  <c r="K687" i="2"/>
  <c r="L687" i="2"/>
  <c r="L700" i="2" s="1"/>
  <c r="M687" i="2"/>
  <c r="N687" i="2"/>
  <c r="O687" i="2"/>
  <c r="O700" i="2" s="1"/>
  <c r="P687" i="2"/>
  <c r="S687" i="2"/>
  <c r="S700" i="2" s="1"/>
  <c r="P689" i="2"/>
  <c r="S689" i="2"/>
  <c r="S691" i="2" s="1"/>
  <c r="P690" i="2"/>
  <c r="Q690" i="2"/>
  <c r="R690" i="2" s="1"/>
  <c r="S690" i="2"/>
  <c r="G691" i="2"/>
  <c r="H691" i="2"/>
  <c r="I691" i="2"/>
  <c r="J691" i="2"/>
  <c r="K691" i="2"/>
  <c r="L691" i="2"/>
  <c r="M691" i="2"/>
  <c r="N691" i="2"/>
  <c r="N700" i="2" s="1"/>
  <c r="O691" i="2"/>
  <c r="P693" i="2"/>
  <c r="S693" i="2"/>
  <c r="S695" i="2" s="1"/>
  <c r="P694" i="2"/>
  <c r="Q694" i="2"/>
  <c r="R694" i="2" s="1"/>
  <c r="S694" i="2"/>
  <c r="G695" i="2"/>
  <c r="H695" i="2"/>
  <c r="I695" i="2"/>
  <c r="J695" i="2"/>
  <c r="J700" i="2" s="1"/>
  <c r="K695" i="2"/>
  <c r="L695" i="2"/>
  <c r="M695" i="2"/>
  <c r="N695" i="2"/>
  <c r="O695" i="2"/>
  <c r="P697" i="2"/>
  <c r="P698" i="2" s="1"/>
  <c r="S697" i="2"/>
  <c r="S698" i="2" s="1"/>
  <c r="G698" i="2"/>
  <c r="H698" i="2"/>
  <c r="I698" i="2"/>
  <c r="I700" i="2" s="1"/>
  <c r="J698" i="2"/>
  <c r="K698" i="2"/>
  <c r="L698" i="2"/>
  <c r="N698" i="2"/>
  <c r="O698" i="2"/>
  <c r="G700" i="2"/>
  <c r="P706" i="2"/>
  <c r="Q706" i="2"/>
  <c r="R706" i="2" s="1"/>
  <c r="R708" i="2" s="1"/>
  <c r="S706" i="2"/>
  <c r="P707" i="2"/>
  <c r="Q707" i="2"/>
  <c r="R707" i="2"/>
  <c r="S707" i="2"/>
  <c r="G708" i="2"/>
  <c r="H708" i="2"/>
  <c r="H722" i="2" s="1"/>
  <c r="I708" i="2"/>
  <c r="J708" i="2"/>
  <c r="K708" i="2"/>
  <c r="L708" i="2"/>
  <c r="M708" i="2"/>
  <c r="M722" i="2" s="1"/>
  <c r="N708" i="2"/>
  <c r="O708" i="2"/>
  <c r="P708" i="2"/>
  <c r="S708" i="2"/>
  <c r="P710" i="2"/>
  <c r="Q710" i="2"/>
  <c r="Q711" i="2" s="1"/>
  <c r="R710" i="2"/>
  <c r="R711" i="2" s="1"/>
  <c r="S710" i="2"/>
  <c r="G711" i="2"/>
  <c r="G722" i="2" s="1"/>
  <c r="H711" i="2"/>
  <c r="I711" i="2"/>
  <c r="J711" i="2"/>
  <c r="J722" i="2" s="1"/>
  <c r="K711" i="2"/>
  <c r="L711" i="2"/>
  <c r="M711" i="2"/>
  <c r="N711" i="2"/>
  <c r="O711" i="2"/>
  <c r="O722" i="2" s="1"/>
  <c r="P711" i="2"/>
  <c r="S711" i="2"/>
  <c r="P713" i="2"/>
  <c r="P714" i="2" s="1"/>
  <c r="Q713" i="2"/>
  <c r="R713" i="2" s="1"/>
  <c r="S713" i="2"/>
  <c r="S714" i="2" s="1"/>
  <c r="G714" i="2"/>
  <c r="H714" i="2"/>
  <c r="I714" i="2"/>
  <c r="J714" i="2"/>
  <c r="K714" i="2"/>
  <c r="L714" i="2"/>
  <c r="M714" i="2"/>
  <c r="N714" i="2"/>
  <c r="O714" i="2"/>
  <c r="Q714" i="2"/>
  <c r="R714" i="2"/>
  <c r="P716" i="2"/>
  <c r="S716" i="2"/>
  <c r="P717" i="2"/>
  <c r="Q717" i="2"/>
  <c r="R717" i="2"/>
  <c r="S717" i="2"/>
  <c r="P718" i="2"/>
  <c r="Q718" i="2" s="1"/>
  <c r="R718" i="2" s="1"/>
  <c r="S718" i="2"/>
  <c r="P719" i="2"/>
  <c r="Q719" i="2"/>
  <c r="R719" i="2" s="1"/>
  <c r="S719" i="2"/>
  <c r="G720" i="2"/>
  <c r="H720" i="2"/>
  <c r="I720" i="2"/>
  <c r="J720" i="2"/>
  <c r="K720" i="2"/>
  <c r="L720" i="2"/>
  <c r="M720" i="2"/>
  <c r="N720" i="2"/>
  <c r="O720" i="2"/>
  <c r="I722" i="2"/>
  <c r="L722" i="2"/>
  <c r="Q603" i="2" l="1"/>
  <c r="R602" i="2"/>
  <c r="R603" i="2" s="1"/>
  <c r="R680" i="2"/>
  <c r="R597" i="2"/>
  <c r="Q600" i="2"/>
  <c r="S658" i="2"/>
  <c r="R630" i="2"/>
  <c r="R631" i="2" s="1"/>
  <c r="Q631" i="2"/>
  <c r="R588" i="2"/>
  <c r="R605" i="2" s="1"/>
  <c r="Q605" i="2"/>
  <c r="R569" i="2"/>
  <c r="R571" i="2" s="1"/>
  <c r="Q571" i="2"/>
  <c r="J633" i="2"/>
  <c r="R600" i="2"/>
  <c r="R590" i="2"/>
  <c r="N722" i="2"/>
  <c r="R677" i="2"/>
  <c r="R678" i="2" s="1"/>
  <c r="Q671" i="2"/>
  <c r="R671" i="2" s="1"/>
  <c r="N680" i="2"/>
  <c r="S680" i="2"/>
  <c r="Q645" i="2"/>
  <c r="P628" i="2"/>
  <c r="P633" i="2" s="1"/>
  <c r="I633" i="2"/>
  <c r="Q590" i="2"/>
  <c r="P571" i="2"/>
  <c r="P581" i="2" s="1"/>
  <c r="S581" i="2"/>
  <c r="R438" i="2"/>
  <c r="Q477" i="2"/>
  <c r="S367" i="2"/>
  <c r="Q693" i="2"/>
  <c r="P695" i="2"/>
  <c r="P700" i="2" s="1"/>
  <c r="Q689" i="2"/>
  <c r="P691" i="2"/>
  <c r="K700" i="2"/>
  <c r="R675" i="2"/>
  <c r="K680" i="2"/>
  <c r="Q643" i="2"/>
  <c r="O658" i="2"/>
  <c r="G658" i="2"/>
  <c r="J605" i="2"/>
  <c r="L549" i="2"/>
  <c r="K722" i="2"/>
  <c r="Q716" i="2"/>
  <c r="P720" i="2"/>
  <c r="P722" i="2" s="1"/>
  <c r="Q675" i="2"/>
  <c r="R611" i="2"/>
  <c r="R612" i="2" s="1"/>
  <c r="L605" i="2"/>
  <c r="I605" i="2"/>
  <c r="S547" i="2"/>
  <c r="N549" i="2"/>
  <c r="R416" i="2"/>
  <c r="S720" i="2"/>
  <c r="S722" i="2" s="1"/>
  <c r="L680" i="2"/>
  <c r="R652" i="2"/>
  <c r="R656" i="2" s="1"/>
  <c r="Q656" i="2"/>
  <c r="Q708" i="2"/>
  <c r="Q687" i="2"/>
  <c r="Q668" i="2"/>
  <c r="Q680" i="2" s="1"/>
  <c r="M658" i="2"/>
  <c r="R639" i="2"/>
  <c r="R640" i="2" s="1"/>
  <c r="L633" i="2"/>
  <c r="P600" i="2"/>
  <c r="P605" i="2" s="1"/>
  <c r="M581" i="2"/>
  <c r="Q697" i="2"/>
  <c r="L658" i="2"/>
  <c r="Q614" i="2"/>
  <c r="P590" i="2"/>
  <c r="Q578" i="2"/>
  <c r="Q575" i="2"/>
  <c r="R555" i="2"/>
  <c r="R567" i="2" s="1"/>
  <c r="Q567" i="2"/>
  <c r="Q547" i="2"/>
  <c r="R477" i="2"/>
  <c r="Q628" i="2"/>
  <c r="R479" i="2"/>
  <c r="R547" i="2" s="1"/>
  <c r="S332" i="2"/>
  <c r="H386" i="2"/>
  <c r="R330" i="2"/>
  <c r="S310" i="2"/>
  <c r="S312" i="2" s="1"/>
  <c r="Q130" i="2"/>
  <c r="R128" i="2"/>
  <c r="Q384" i="2"/>
  <c r="R383" i="2"/>
  <c r="R384" i="2" s="1"/>
  <c r="R386" i="2" s="1"/>
  <c r="P365" i="2"/>
  <c r="Q330" i="2"/>
  <c r="R322" i="2"/>
  <c r="R323" i="2" s="1"/>
  <c r="Q323" i="2"/>
  <c r="Q302" i="2"/>
  <c r="P310" i="2"/>
  <c r="Q294" i="2"/>
  <c r="P300" i="2"/>
  <c r="R130" i="2"/>
  <c r="P547" i="2"/>
  <c r="O367" i="2"/>
  <c r="G367" i="2"/>
  <c r="Q326" i="2"/>
  <c r="O312" i="2"/>
  <c r="G312" i="2"/>
  <c r="R283" i="2"/>
  <c r="R287" i="2" s="1"/>
  <c r="Q287" i="2"/>
  <c r="S216" i="2"/>
  <c r="S218" i="2" s="1"/>
  <c r="R136" i="2"/>
  <c r="R139" i="2" s="1"/>
  <c r="Q139" i="2"/>
  <c r="R27" i="2"/>
  <c r="R28" i="2" s="1"/>
  <c r="Q28" i="2"/>
  <c r="Q381" i="2"/>
  <c r="Q386" i="2" s="1"/>
  <c r="S350" i="2"/>
  <c r="R227" i="2"/>
  <c r="R228" i="2" s="1"/>
  <c r="Q228" i="2"/>
  <c r="Q418" i="2"/>
  <c r="P434" i="2"/>
  <c r="R364" i="2"/>
  <c r="R365" i="2" s="1"/>
  <c r="Q365" i="2"/>
  <c r="Q338" i="2"/>
  <c r="P350" i="2"/>
  <c r="Q292" i="2"/>
  <c r="R289" i="2"/>
  <c r="R292" i="2" s="1"/>
  <c r="R185" i="2"/>
  <c r="R46" i="2"/>
  <c r="R51" i="2" s="1"/>
  <c r="Q51" i="2"/>
  <c r="S416" i="2"/>
  <c r="S549" i="2" s="1"/>
  <c r="R362" i="2"/>
  <c r="Q320" i="2"/>
  <c r="R318" i="2"/>
  <c r="R320" i="2" s="1"/>
  <c r="Q230" i="2"/>
  <c r="P231" i="2"/>
  <c r="H277" i="2"/>
  <c r="Q261" i="2"/>
  <c r="P263" i="2"/>
  <c r="P277" i="2" s="1"/>
  <c r="I255" i="2"/>
  <c r="N237" i="2"/>
  <c r="K237" i="2"/>
  <c r="R195" i="2"/>
  <c r="R156" i="2"/>
  <c r="Q38" i="2"/>
  <c r="R33" i="2"/>
  <c r="R38" i="2" s="1"/>
  <c r="K18" i="2"/>
  <c r="P375" i="2"/>
  <c r="P386" i="2" s="1"/>
  <c r="P326" i="2"/>
  <c r="P332" i="2" s="1"/>
  <c r="P247" i="2"/>
  <c r="P255" i="2" s="1"/>
  <c r="Q246" i="2"/>
  <c r="S237" i="2"/>
  <c r="H218" i="2"/>
  <c r="S185" i="2"/>
  <c r="S187" i="2"/>
  <c r="K144" i="2"/>
  <c r="R12" i="2"/>
  <c r="R13" i="2" s="1"/>
  <c r="Q13" i="2"/>
  <c r="P323" i="2"/>
  <c r="P320" i="2"/>
  <c r="R269" i="2"/>
  <c r="O218" i="2"/>
  <c r="G218" i="2"/>
  <c r="Q152" i="2"/>
  <c r="R133" i="2"/>
  <c r="R134" i="2" s="1"/>
  <c r="P117" i="2"/>
  <c r="Q53" i="2"/>
  <c r="P54" i="2"/>
  <c r="R274" i="2"/>
  <c r="R275" i="2" s="1"/>
  <c r="Q275" i="2"/>
  <c r="R233" i="2"/>
  <c r="R235" i="2" s="1"/>
  <c r="Q235" i="2"/>
  <c r="J237" i="2"/>
  <c r="Q185" i="2"/>
  <c r="Q141" i="2"/>
  <c r="P142" i="2"/>
  <c r="L144" i="2"/>
  <c r="S111" i="2"/>
  <c r="S117" i="2" s="1"/>
  <c r="Q30" i="2"/>
  <c r="P31" i="2"/>
  <c r="P416" i="2"/>
  <c r="J255" i="2"/>
  <c r="S38" i="2"/>
  <c r="S40" i="2" s="1"/>
  <c r="R24" i="2"/>
  <c r="R25" i="2" s="1"/>
  <c r="Q15" i="2"/>
  <c r="P16" i="2"/>
  <c r="P18" i="2" s="1"/>
  <c r="P287" i="2"/>
  <c r="P312" i="2" s="1"/>
  <c r="L237" i="2"/>
  <c r="Q208" i="2"/>
  <c r="P216" i="2"/>
  <c r="L218" i="2"/>
  <c r="P218" i="2"/>
  <c r="N187" i="2"/>
  <c r="S168" i="2"/>
  <c r="Q7" i="2"/>
  <c r="R5" i="2"/>
  <c r="R7" i="2" s="1"/>
  <c r="R272" i="2"/>
  <c r="M277" i="2"/>
  <c r="Q244" i="2"/>
  <c r="R243" i="2"/>
  <c r="R244" i="2" s="1"/>
  <c r="Q206" i="2"/>
  <c r="R201" i="2"/>
  <c r="R206" i="2" s="1"/>
  <c r="P168" i="2"/>
  <c r="P187" i="2" s="1"/>
  <c r="P139" i="2"/>
  <c r="Q115" i="2"/>
  <c r="R113" i="2"/>
  <c r="R115" i="2" s="1"/>
  <c r="Q111" i="2"/>
  <c r="R56" i="2"/>
  <c r="R111" i="2" s="1"/>
  <c r="Q195" i="2"/>
  <c r="Q159" i="2"/>
  <c r="Q156" i="2"/>
  <c r="P111" i="2"/>
  <c r="P38" i="2"/>
  <c r="P250" i="2"/>
  <c r="P235" i="2"/>
  <c r="P237" i="2" s="1"/>
  <c r="P185" i="2"/>
  <c r="P25" i="2"/>
  <c r="P40" i="2" s="1"/>
  <c r="P130" i="2"/>
  <c r="P144" i="2" s="1"/>
  <c r="R237" i="2" l="1"/>
  <c r="R187" i="2"/>
  <c r="Q255" i="2"/>
  <c r="R208" i="2"/>
  <c r="R216" i="2" s="1"/>
  <c r="Q216" i="2"/>
  <c r="Q142" i="2"/>
  <c r="R141" i="2"/>
  <c r="R142" i="2" s="1"/>
  <c r="Q691" i="2"/>
  <c r="R689" i="2"/>
  <c r="R691" i="2" s="1"/>
  <c r="Q187" i="2"/>
  <c r="Q144" i="2"/>
  <c r="R159" i="2"/>
  <c r="R168" i="2" s="1"/>
  <c r="Q168" i="2"/>
  <c r="P549" i="2"/>
  <c r="R53" i="2"/>
  <c r="R54" i="2" s="1"/>
  <c r="Q54" i="2"/>
  <c r="R418" i="2"/>
  <c r="R434" i="2" s="1"/>
  <c r="R549" i="2" s="1"/>
  <c r="Q434" i="2"/>
  <c r="Q549" i="2" s="1"/>
  <c r="R294" i="2"/>
  <c r="R300" i="2" s="1"/>
  <c r="Q300" i="2"/>
  <c r="Q312" i="2" s="1"/>
  <c r="R117" i="2"/>
  <c r="Q218" i="2"/>
  <c r="R246" i="2"/>
  <c r="R247" i="2" s="1"/>
  <c r="R255" i="2" s="1"/>
  <c r="Q247" i="2"/>
  <c r="R218" i="2"/>
  <c r="Q231" i="2"/>
  <c r="Q237" i="2" s="1"/>
  <c r="R230" i="2"/>
  <c r="R231" i="2" s="1"/>
  <c r="R578" i="2"/>
  <c r="R579" i="2" s="1"/>
  <c r="R581" i="2" s="1"/>
  <c r="Q579" i="2"/>
  <c r="Q581" i="2" s="1"/>
  <c r="R614" i="2"/>
  <c r="R615" i="2" s="1"/>
  <c r="R633" i="2" s="1"/>
  <c r="Q615" i="2"/>
  <c r="Q633" i="2" s="1"/>
  <c r="R302" i="2"/>
  <c r="R310" i="2" s="1"/>
  <c r="Q310" i="2"/>
  <c r="Q695" i="2"/>
  <c r="Q700" i="2" s="1"/>
  <c r="R693" i="2"/>
  <c r="R695" i="2" s="1"/>
  <c r="R30" i="2"/>
  <c r="R31" i="2" s="1"/>
  <c r="R40" i="2" s="1"/>
  <c r="Q31" i="2"/>
  <c r="Q40" i="2" s="1"/>
  <c r="R338" i="2"/>
  <c r="R350" i="2" s="1"/>
  <c r="Q350" i="2"/>
  <c r="Q720" i="2"/>
  <c r="R716" i="2"/>
  <c r="R720" i="2" s="1"/>
  <c r="R722" i="2" s="1"/>
  <c r="Q117" i="2"/>
  <c r="Q367" i="2"/>
  <c r="R312" i="2"/>
  <c r="R144" i="2"/>
  <c r="Q332" i="2"/>
  <c r="R697" i="2"/>
  <c r="R698" i="2" s="1"/>
  <c r="Q698" i="2"/>
  <c r="Q650" i="2"/>
  <c r="Q658" i="2" s="1"/>
  <c r="R645" i="2"/>
  <c r="R650" i="2" s="1"/>
  <c r="R658" i="2" s="1"/>
  <c r="R15" i="2"/>
  <c r="R16" i="2" s="1"/>
  <c r="R18" i="2" s="1"/>
  <c r="Q16" i="2"/>
  <c r="Q18" i="2" s="1"/>
  <c r="R261" i="2"/>
  <c r="R263" i="2" s="1"/>
  <c r="R277" i="2" s="1"/>
  <c r="Q263" i="2"/>
  <c r="Q277" i="2" s="1"/>
  <c r="R367" i="2"/>
  <c r="P367" i="2"/>
  <c r="R332" i="2"/>
  <c r="Q722" i="2"/>
  <c r="R70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Overholser</author>
    <author>Andrew Erskine</author>
    <author>tc={78F897BA-E70D-4D54-AF28-46086DBC5BAA}</author>
  </authors>
  <commentList>
    <comment ref="H307" authorId="0" shapeId="0" xr:uid="{829C8F81-B435-456D-A90D-9B0B907503E6}">
      <text>
        <r>
          <rPr>
            <b/>
            <sz val="9"/>
            <color indexed="81"/>
            <rFont val="Tahoma"/>
            <family val="2"/>
          </rPr>
          <t>Heather Overholser:</t>
        </r>
        <r>
          <rPr>
            <sz val="9"/>
            <color indexed="81"/>
            <rFont val="Tahoma"/>
            <family val="2"/>
          </rPr>
          <t xml:space="preserve">
3500 + fuel</t>
        </r>
      </text>
    </comment>
    <comment ref="I476" authorId="1" shapeId="0" xr:uid="{3876F241-4802-403A-BC23-975A79B2A418}">
      <text>
        <r>
          <rPr>
            <b/>
            <sz val="9"/>
            <color indexed="81"/>
            <rFont val="Tahoma"/>
            <family val="2"/>
          </rPr>
          <t>Andrew Erskine:</t>
        </r>
        <r>
          <rPr>
            <sz val="9"/>
            <color indexed="81"/>
            <rFont val="Tahoma"/>
            <family val="2"/>
          </rPr>
          <t xml:space="preserve">
Approved in FY20</t>
        </r>
      </text>
    </comment>
    <comment ref="I557" authorId="2" shapeId="0" xr:uid="{78F897BA-E70D-4D54-AF28-46086DBC5BAA}">
      <text>
        <t>[Threaded comment]
Your version of Excel allows you to read this threaded comment; however, any edits to it will get removed if the file is opened in a newer version of Excel. Learn more: https://go.microsoft.com/fwlink/?linkid=870924
Comment:
    $200,000 - deterrent system pilot
$40,000 390 improvements
$450,000 Bar Y planning
$20,000 moose study
$25,000 safety and signage
$25,000 Misc</t>
      </text>
    </comment>
    <comment ref="J557" authorId="0" shapeId="0" xr:uid="{C1C73183-30FE-4D93-94BC-EB6E6E047EF2}">
      <text>
        <r>
          <rPr>
            <b/>
            <sz val="9"/>
            <color indexed="81"/>
            <rFont val="Tahoma"/>
            <family val="2"/>
          </rPr>
          <t>Heather Overholser:</t>
        </r>
        <r>
          <rPr>
            <sz val="9"/>
            <color indexed="81"/>
            <rFont val="Tahoma"/>
            <family val="2"/>
          </rPr>
          <t xml:space="preserve">
$1.5M 22-390
$200,000 Bar Y planning
$150,000 Deterrent systems pathways 22-390
$250,000 - Aquatics
$50,000 misc</t>
        </r>
      </text>
    </comment>
    <comment ref="K557" authorId="0" shapeId="0" xr:uid="{A4736BC1-9EE0-44E0-B3B7-5396368149CA}">
      <text>
        <r>
          <rPr>
            <b/>
            <sz val="9"/>
            <color indexed="81"/>
            <rFont val="Tahoma"/>
            <family val="2"/>
          </rPr>
          <t xml:space="preserve">Heather Overholser
</t>
        </r>
        <r>
          <rPr>
            <sz val="9"/>
            <color indexed="81"/>
            <rFont val="Tahoma"/>
            <family val="2"/>
          </rPr>
          <t>$1,750,000 22-390
$250,000 Aquiatics</t>
        </r>
        <r>
          <rPr>
            <b/>
            <sz val="9"/>
            <color indexed="81"/>
            <rFont val="Tahoma"/>
            <family val="2"/>
          </rPr>
          <t xml:space="preserve">
</t>
        </r>
        <r>
          <rPr>
            <sz val="9"/>
            <color indexed="81"/>
            <rFont val="Tahoma"/>
            <family val="2"/>
          </rPr>
          <t>$100,000 misc</t>
        </r>
      </text>
    </comment>
    <comment ref="L557" authorId="0" shapeId="0" xr:uid="{5CF25C8D-D4AE-4372-A69B-575AB56FBB89}">
      <text>
        <r>
          <rPr>
            <b/>
            <sz val="9"/>
            <color indexed="81"/>
            <rFont val="Tahoma"/>
            <family val="2"/>
          </rPr>
          <t>Heather Overholser:</t>
        </r>
        <r>
          <rPr>
            <sz val="9"/>
            <color indexed="81"/>
            <rFont val="Tahoma"/>
            <family val="2"/>
          </rPr>
          <t xml:space="preserve">
$3,500,000 Bar Y construction
</t>
        </r>
      </text>
    </comment>
    <comment ref="M557" authorId="0" shapeId="0" xr:uid="{957FD5DD-CC19-432E-B9F2-CB548957E6BC}">
      <text>
        <r>
          <rPr>
            <b/>
            <sz val="9"/>
            <color indexed="81"/>
            <rFont val="Tahoma"/>
            <family val="2"/>
          </rPr>
          <t>Heather Overholser:</t>
        </r>
        <r>
          <rPr>
            <sz val="9"/>
            <color indexed="81"/>
            <rFont val="Tahoma"/>
            <family val="2"/>
          </rPr>
          <t xml:space="preserve">
$500,000 Dog Creek
$500,000 Camp Creek</t>
        </r>
      </text>
    </comment>
    <comment ref="I558" authorId="0" shapeId="0" xr:uid="{C6F57C51-A39F-443C-9F11-7BC7891CC79C}">
      <text>
        <r>
          <rPr>
            <b/>
            <sz val="9"/>
            <color indexed="81"/>
            <rFont val="Tahoma"/>
            <family val="2"/>
          </rPr>
          <t>Heather Overholser:</t>
        </r>
        <r>
          <rPr>
            <sz val="9"/>
            <color indexed="81"/>
            <rFont val="Tahoma"/>
            <family val="2"/>
          </rPr>
          <t xml:space="preserve">
$750,000 Planning
</t>
        </r>
      </text>
    </comment>
    <comment ref="J558" authorId="0" shapeId="0" xr:uid="{897FB2EE-4ACC-42CF-805E-D2047B1EF9F1}">
      <text>
        <r>
          <rPr>
            <b/>
            <sz val="9"/>
            <color indexed="81"/>
            <rFont val="Tahoma"/>
            <family val="2"/>
          </rPr>
          <t>Heather Overholser:</t>
        </r>
        <r>
          <rPr>
            <sz val="9"/>
            <color indexed="81"/>
            <rFont val="Tahoma"/>
            <family val="2"/>
          </rPr>
          <t xml:space="preserve">
$5M construction</t>
        </r>
      </text>
    </comment>
    <comment ref="K558" authorId="0" shapeId="0" xr:uid="{BDF627BE-BD46-4B5A-B438-71B03906E32E}">
      <text>
        <r>
          <rPr>
            <b/>
            <sz val="9"/>
            <color indexed="81"/>
            <rFont val="Tahoma"/>
            <family val="2"/>
          </rPr>
          <t>Heather Overholser:</t>
        </r>
        <r>
          <rPr>
            <sz val="9"/>
            <color indexed="81"/>
            <rFont val="Tahoma"/>
            <family val="2"/>
          </rPr>
          <t xml:space="preserve">
$2M construction</t>
        </r>
      </text>
    </comment>
    <comment ref="A575" authorId="0" shapeId="0" xr:uid="{81877798-9291-4446-90E6-85D8817F08D3}">
      <text>
        <r>
          <rPr>
            <b/>
            <sz val="9"/>
            <color indexed="81"/>
            <rFont val="Tahoma"/>
            <family val="2"/>
          </rPr>
          <t>Heather Overholser:</t>
        </r>
        <r>
          <rPr>
            <sz val="9"/>
            <color indexed="81"/>
            <rFont val="Tahoma"/>
            <family val="2"/>
          </rPr>
          <t xml:space="preserve">
See Tony's 20 year plan</t>
        </r>
      </text>
    </comment>
    <comment ref="I575" authorId="0" shapeId="0" xr:uid="{26E63381-5DD1-43D2-887C-234A80769540}">
      <text>
        <r>
          <rPr>
            <b/>
            <sz val="9"/>
            <color indexed="81"/>
            <rFont val="Tahoma"/>
            <family val="2"/>
          </rPr>
          <t>Heather Overholser:</t>
        </r>
        <r>
          <rPr>
            <sz val="9"/>
            <color indexed="81"/>
            <rFont val="Tahoma"/>
            <family val="2"/>
          </rPr>
          <t xml:space="preserve">
Design:
Spring Gulch 2 sections (146,250)
Swinging Bridge (7500)</t>
        </r>
      </text>
    </comment>
    <comment ref="J575" authorId="0" shapeId="0" xr:uid="{788FBBE2-D2E4-4778-8F91-5B7C26182F96}">
      <text>
        <r>
          <rPr>
            <b/>
            <sz val="9"/>
            <color indexed="81"/>
            <rFont val="Tahoma"/>
            <family val="2"/>
          </rPr>
          <t>Heather Overholser:</t>
        </r>
        <r>
          <rPr>
            <sz val="9"/>
            <color indexed="81"/>
            <rFont val="Tahoma"/>
            <family val="2"/>
          </rPr>
          <t xml:space="preserve">
Design:
Alta North 8,750</t>
        </r>
      </text>
    </comment>
    <comment ref="K575" authorId="0" shapeId="0" xr:uid="{9AFE3D3F-A40F-4442-A924-A2F65FBE7098}">
      <text>
        <r>
          <rPr>
            <b/>
            <sz val="9"/>
            <color indexed="81"/>
            <rFont val="Tahoma"/>
            <family val="2"/>
          </rPr>
          <t>Heather Overholser:</t>
        </r>
        <r>
          <rPr>
            <sz val="9"/>
            <color indexed="81"/>
            <rFont val="Tahoma"/>
            <family val="2"/>
          </rPr>
          <t xml:space="preserve">
Design:
Hoback South 62,500</t>
        </r>
      </text>
    </comment>
    <comment ref="L575" authorId="0" shapeId="0" xr:uid="{97691691-9D22-49ED-8965-ABB3ED1F9E41}">
      <text>
        <r>
          <rPr>
            <b/>
            <sz val="9"/>
            <color indexed="81"/>
            <rFont val="Tahoma"/>
            <family val="2"/>
          </rPr>
          <t>Heather Overholser:</t>
        </r>
        <r>
          <rPr>
            <sz val="9"/>
            <color indexed="81"/>
            <rFont val="Tahoma"/>
            <family val="2"/>
          </rPr>
          <t xml:space="preserve">
Design:
South Park Loop 142,500
Boyles Hill Rd18,750</t>
        </r>
      </text>
    </comment>
    <comment ref="M575" authorId="0" shapeId="0" xr:uid="{A1BB8365-35A2-456D-A4C7-697DA504DBA9}">
      <text>
        <r>
          <rPr>
            <b/>
            <sz val="9"/>
            <color indexed="81"/>
            <rFont val="Tahoma"/>
            <family val="2"/>
          </rPr>
          <t>Heather Overholser:</t>
        </r>
        <r>
          <rPr>
            <sz val="9"/>
            <color indexed="81"/>
            <rFont val="Tahoma"/>
            <family val="2"/>
          </rPr>
          <t xml:space="preserve">
Design:
Buffalo Valley Road 92,500</t>
        </r>
      </text>
    </comment>
    <comment ref="A576" authorId="0" shapeId="0" xr:uid="{CF6426EE-AB7B-4C20-BDE0-F18FC73EFE5D}">
      <text>
        <r>
          <rPr>
            <b/>
            <sz val="9"/>
            <color indexed="81"/>
            <rFont val="Tahoma"/>
            <family val="2"/>
          </rPr>
          <t>Heather Overholser:</t>
        </r>
        <r>
          <rPr>
            <sz val="9"/>
            <color indexed="81"/>
            <rFont val="Tahoma"/>
            <family val="2"/>
          </rPr>
          <t xml:space="preserve">
See Tony's 20 year plan</t>
        </r>
      </text>
    </comment>
    <comment ref="H576" authorId="0" shapeId="0" xr:uid="{98A56B10-960F-4BA8-9F49-723784862105}">
      <text>
        <r>
          <rPr>
            <b/>
            <sz val="9"/>
            <color indexed="81"/>
            <rFont val="Tahoma"/>
            <family val="2"/>
          </rPr>
          <t>Heather Overholser:</t>
        </r>
        <r>
          <rPr>
            <sz val="9"/>
            <color indexed="81"/>
            <rFont val="Tahoma"/>
            <family val="2"/>
          </rPr>
          <t xml:space="preserve">
No additional O&amp;M costs because these are already included in Dave's budget.</t>
        </r>
      </text>
    </comment>
    <comment ref="I576" authorId="0" shapeId="0" xr:uid="{66FEFC37-7A45-49B5-BF51-AC6386D6040F}">
      <text>
        <r>
          <rPr>
            <b/>
            <sz val="9"/>
            <color indexed="81"/>
            <rFont val="Tahoma"/>
            <family val="2"/>
          </rPr>
          <t>Heather Overholser:</t>
        </r>
        <r>
          <rPr>
            <sz val="9"/>
            <color indexed="81"/>
            <rFont val="Tahoma"/>
            <family val="2"/>
          </rPr>
          <t xml:space="preserve">
Construct:
Ski Hill Rd (700,00)
Alta North (285,000)</t>
        </r>
      </text>
    </comment>
    <comment ref="J576" authorId="0" shapeId="0" xr:uid="{7FABAA84-1B61-4A72-8AC8-7CBD71D2D1CA}">
      <text>
        <r>
          <rPr>
            <b/>
            <sz val="9"/>
            <color indexed="81"/>
            <rFont val="Tahoma"/>
            <family val="2"/>
          </rPr>
          <t>Heather Overholser:</t>
        </r>
        <r>
          <rPr>
            <sz val="9"/>
            <color indexed="81"/>
            <rFont val="Tahoma"/>
            <family val="2"/>
          </rPr>
          <t xml:space="preserve">
Construct:
Spring Gulch 2 sections 3,025,000
Swinging Bridge 150,000</t>
        </r>
      </text>
    </comment>
    <comment ref="K576" authorId="0" shapeId="0" xr:uid="{FF1CCC0B-1A41-4334-BC9C-6B73B6C43419}">
      <text>
        <r>
          <rPr>
            <b/>
            <sz val="9"/>
            <color indexed="81"/>
            <rFont val="Tahoma"/>
            <family val="2"/>
          </rPr>
          <t>Heather Overholser:</t>
        </r>
        <r>
          <rPr>
            <sz val="9"/>
            <color indexed="81"/>
            <rFont val="Tahoma"/>
            <family val="2"/>
          </rPr>
          <t xml:space="preserve">
Construct:
Alta North 175,000</t>
        </r>
      </text>
    </comment>
    <comment ref="L576" authorId="0" shapeId="0" xr:uid="{C3A6F5F5-0F4D-45D8-BA44-32C2F79560FA}">
      <text>
        <r>
          <rPr>
            <b/>
            <sz val="9"/>
            <color indexed="81"/>
            <rFont val="Tahoma"/>
            <family val="2"/>
          </rPr>
          <t>Heather Overholser:</t>
        </r>
        <r>
          <rPr>
            <sz val="9"/>
            <color indexed="81"/>
            <rFont val="Tahoma"/>
            <family val="2"/>
          </rPr>
          <t xml:space="preserve">
Construct:
Hoback South 1,250,000</t>
        </r>
      </text>
    </comment>
    <comment ref="M576" authorId="0" shapeId="0" xr:uid="{68731B87-975F-4D06-A97B-77F8E44A1884}">
      <text>
        <r>
          <rPr>
            <b/>
            <sz val="9"/>
            <color indexed="81"/>
            <rFont val="Tahoma"/>
            <family val="2"/>
          </rPr>
          <t>Heather Overholser:</t>
        </r>
        <r>
          <rPr>
            <sz val="9"/>
            <color indexed="81"/>
            <rFont val="Tahoma"/>
            <family val="2"/>
          </rPr>
          <t xml:space="preserve">
Construct:
South Park Loop 2,850,000
Boyles Hill375,000</t>
        </r>
      </text>
    </comment>
  </commentList>
</comments>
</file>

<file path=xl/sharedStrings.xml><?xml version="1.0" encoding="utf-8"?>
<sst xmlns="http://schemas.openxmlformats.org/spreadsheetml/2006/main" count="2654" uniqueCount="698">
  <si>
    <t>PROJECT/ASSET NAME</t>
  </si>
  <si>
    <t>PRIORITY</t>
  </si>
  <si>
    <t>REASON</t>
  </si>
  <si>
    <t>LIFESPAN/ REPLACE CYCLE</t>
  </si>
  <si>
    <t>MULTI YEAR PROJECT</t>
  </si>
  <si>
    <t>OUTSIDE FUNDING SOURCE(S)</t>
  </si>
  <si>
    <t xml:space="preserve">TOTAL OUTSIDE  FUNDING </t>
  </si>
  <si>
    <t>EST. ANNUAL OPERATING &amp; MAINT COSTS</t>
  </si>
  <si>
    <t>COST FY 22</t>
  </si>
  <si>
    <t>COST FY 23</t>
  </si>
  <si>
    <t>COST FY 24</t>
  </si>
  <si>
    <t>COST FY 25</t>
  </si>
  <si>
    <t>COST FY 26</t>
  </si>
  <si>
    <t>Unscheduled</t>
  </si>
  <si>
    <t>EXPENDITURES INCEPTION TO FY 2022</t>
  </si>
  <si>
    <t>TOTAL ESTIMATED PROJECT BUDGET</t>
  </si>
  <si>
    <t>NET ESTIMATED PROJECT COST</t>
  </si>
  <si>
    <t xml:space="preserve"> REMAINING BUDGET          FY 22-26</t>
  </si>
  <si>
    <t>ANNUAL O&amp;M</t>
  </si>
  <si>
    <t>New Projects/Assets</t>
  </si>
  <si>
    <t>Employee Housing Acquisition</t>
  </si>
  <si>
    <t>High</t>
  </si>
  <si>
    <t>Yes</t>
  </si>
  <si>
    <t>$</t>
  </si>
  <si>
    <t>New Vehicles &amp; Equipment</t>
  </si>
  <si>
    <t>Repair/Replace/Maint - Assets</t>
  </si>
  <si>
    <t>Repair/Replace/Maint - Vehicles &amp; Equipment</t>
  </si>
  <si>
    <t xml:space="preserve">    </t>
  </si>
  <si>
    <t>Total</t>
  </si>
  <si>
    <t>Administration</t>
  </si>
  <si>
    <t>Emergency Management</t>
  </si>
  <si>
    <t xml:space="preserve"> REMAINING BUDGET      FY 22 - 26</t>
  </si>
  <si>
    <t>County/Town Emergency Operations Plan</t>
  </si>
  <si>
    <t>5 years since last approval, 10 since significant update</t>
  </si>
  <si>
    <t>2 years</t>
  </si>
  <si>
    <t>N</t>
  </si>
  <si>
    <t>Department Vehicle</t>
  </si>
  <si>
    <t>Med</t>
  </si>
  <si>
    <t>High mileage, safety issue</t>
  </si>
  <si>
    <t>5 years</t>
  </si>
  <si>
    <t>n/a</t>
  </si>
  <si>
    <t>ENET Rosies Ridge repeater</t>
  </si>
  <si>
    <t>Anticipated end of life</t>
  </si>
  <si>
    <t>10 years</t>
  </si>
  <si>
    <t>EOC A/V System</t>
  </si>
  <si>
    <t>Low</t>
  </si>
  <si>
    <t>Continuing issues with outdated technology</t>
  </si>
  <si>
    <t>Outdoor Warning Siren maintenance</t>
  </si>
  <si>
    <t>To ensure continued operation</t>
  </si>
  <si>
    <t>EOC security camera system</t>
  </si>
  <si>
    <t>Facilities</t>
  </si>
  <si>
    <t>EOC clean air system</t>
  </si>
  <si>
    <t>Maintain IAQ in smoke and virus conditions</t>
  </si>
  <si>
    <t>15 to 20 years</t>
  </si>
  <si>
    <t>no</t>
  </si>
  <si>
    <t xml:space="preserve"> none </t>
  </si>
  <si>
    <t> </t>
  </si>
  <si>
    <t>Sprinter-style Response Vehicle</t>
  </si>
  <si>
    <t>Facilitate handyperson and after-hour responses</t>
  </si>
  <si>
    <t>10 to 15 years</t>
  </si>
  <si>
    <t xml:space="preserve"> $                             -</t>
  </si>
  <si>
    <t>ADA Access Power Doors</t>
  </si>
  <si>
    <t>ADA access</t>
  </si>
  <si>
    <t>10 to 15 yrs</t>
  </si>
  <si>
    <t>yes</t>
  </si>
  <si>
    <t>Admin Building Carpet</t>
  </si>
  <si>
    <t xml:space="preserve">Carpets are aged and worn. Phased project: 2020, Main &amp; high traffic areas; 2021, 2nd floor high traffic; 2022, basement and offices. </t>
  </si>
  <si>
    <t>Admin Building Elevator Valve Replacement</t>
  </si>
  <si>
    <t>Safety issue</t>
  </si>
  <si>
    <t>16 to 20 years</t>
  </si>
  <si>
    <t>Admin Building Façade repairs and paint</t>
  </si>
  <si>
    <t>Siding degraded, water issues, paint worn</t>
  </si>
  <si>
    <t>Admin Building HVAC ReCommission</t>
  </si>
  <si>
    <t>Identify and repair aging/failing HVAC</t>
  </si>
  <si>
    <t xml:space="preserve"> EMP </t>
  </si>
  <si>
    <t>Admin Building Interior Paint</t>
  </si>
  <si>
    <t>Maintain quality of appearance. Phased project, 2020: Public Areas; 2012: Offices; 2022: Offices</t>
  </si>
  <si>
    <t xml:space="preserve"> $                                  -</t>
  </si>
  <si>
    <t xml:space="preserve">Admin Building 5 Year Capital Projects </t>
  </si>
  <si>
    <t>Per FCA and Staff</t>
  </si>
  <si>
    <t>Varies</t>
  </si>
  <si>
    <t>Animal Shelter 5 Year Capital Projects</t>
  </si>
  <si>
    <t>BAS System Upgrade</t>
  </si>
  <si>
    <t>Existing system is obsolete</t>
  </si>
  <si>
    <t>7 to 10 years</t>
  </si>
  <si>
    <t>CLC Mercill 5 Year Capital Projects</t>
  </si>
  <si>
    <t>CLC RJ HVAC</t>
  </si>
  <si>
    <t>Continuing work on HVAC systems</t>
  </si>
  <si>
    <t>CLC RJ Façade repairs &amp; stain</t>
  </si>
  <si>
    <t>7 to 9 years</t>
  </si>
  <si>
    <t>CLC RJ 5 Year Capital Projects</t>
  </si>
  <si>
    <t>8 to 9 years</t>
  </si>
  <si>
    <t>CPH Courthouse Sidewalks &amp; Condensing Units</t>
  </si>
  <si>
    <t>Replace failed, detainee security</t>
  </si>
  <si>
    <t>15 to 20 yrs</t>
  </si>
  <si>
    <t>Emp Housing Exterior Paint</t>
  </si>
  <si>
    <t>Maintain integrity of siding</t>
  </si>
  <si>
    <t>Emp Housing 5 Year Capital Projects</t>
  </si>
  <si>
    <t>varies</t>
  </si>
  <si>
    <t>EOC Fan-Coil Unit 3 Replacement</t>
  </si>
  <si>
    <t>Approaching End of Useful Life, critical facility</t>
  </si>
  <si>
    <t xml:space="preserve">EOC  5 Year Capital Projects </t>
  </si>
  <si>
    <t xml:space="preserve">Fire Station 2 5 Year Capital Projects </t>
  </si>
  <si>
    <t xml:space="preserve">Fire Station 3 5 Year Capital Projects </t>
  </si>
  <si>
    <t xml:space="preserve">Fire Station 4 5 Year Capital Projects </t>
  </si>
  <si>
    <t xml:space="preserve">Fire Station 6 5 Year Capital Projects </t>
  </si>
  <si>
    <t xml:space="preserve">Fire Station 7 5 Year Capital Projects </t>
  </si>
  <si>
    <t>Fire Station 3 and 4 FACP</t>
  </si>
  <si>
    <t>No systems in these buildings</t>
  </si>
  <si>
    <t>Fire Station 7 FACP</t>
  </si>
  <si>
    <t>Existing obsolete &amp; needs upgrade</t>
  </si>
  <si>
    <t>Fire Station 1 Solar Panels</t>
  </si>
  <si>
    <t>Generate electricity</t>
  </si>
  <si>
    <t>Fire Station 1 Rockwool Outsulation</t>
  </si>
  <si>
    <t>Improved energy performance</t>
  </si>
  <si>
    <t>50 years</t>
  </si>
  <si>
    <t>Fire Station 5 Year Capital Projects</t>
  </si>
  <si>
    <t>Fire Admin 5 Year Capital Projects</t>
  </si>
  <si>
    <t>GSB Facilities Shop Addition</t>
  </si>
  <si>
    <t>Facilitate maintenance of County facilities</t>
  </si>
  <si>
    <t>GSB Exterior Paint</t>
  </si>
  <si>
    <t>GSB 5 Year Capital Projects</t>
  </si>
  <si>
    <t>Health Dept FACP</t>
  </si>
  <si>
    <t xml:space="preserve">Health Dept 5 Year Capital Projects </t>
  </si>
  <si>
    <t>Hoback Housing civil projects</t>
  </si>
  <si>
    <t>Public safety, employee housing</t>
  </si>
  <si>
    <t>20 to 30 years</t>
  </si>
  <si>
    <t>Hoback Housing Energy Upgrades</t>
  </si>
  <si>
    <t>Hoback Housing Site Drainage</t>
  </si>
  <si>
    <t>Extend life $ performance of structures</t>
  </si>
  <si>
    <t>Interior Prep &amp; Paint</t>
  </si>
  <si>
    <t>Maintain walls &amp; appearance</t>
  </si>
  <si>
    <t>Jail façade repairs &amp; paint</t>
  </si>
  <si>
    <t>Windows leak, paint worn</t>
  </si>
  <si>
    <t>Jail HVAC LG Replacement</t>
  </si>
  <si>
    <t xml:space="preserve">Jail  5 Year Capital Projects </t>
  </si>
  <si>
    <t>Old Library North Section Remodel</t>
  </si>
  <si>
    <t>Save energy, preserve historic windows &amp; doors</t>
  </si>
  <si>
    <t>Old Library Exterior Log Stain</t>
  </si>
  <si>
    <t>Finish worn, needs to be redone to protect logs</t>
  </si>
  <si>
    <t xml:space="preserve">Old Library 5 Year Capital Projects </t>
  </si>
  <si>
    <t xml:space="preserve">Road &amp; Levee 5 Year Capital Projects </t>
  </si>
  <si>
    <t>SAR FACP</t>
  </si>
  <si>
    <t>Does not have an FACP</t>
  </si>
  <si>
    <t>SAR BAS and RetroCommissioning</t>
  </si>
  <si>
    <t>Age; hydronics malfunctioning</t>
  </si>
  <si>
    <t xml:space="preserve"> yes </t>
  </si>
  <si>
    <t xml:space="preserve">SAR 5 Year Capital Projects </t>
  </si>
  <si>
    <t>Septic Transfer Station 5 year Capital Projects</t>
  </si>
  <si>
    <t>Sheriff's Impound 5 Year Capital Projects</t>
  </si>
  <si>
    <t>TCCH Circuit Court Break Room Remodel</t>
  </si>
  <si>
    <t>Outdated &amp; inefficient</t>
  </si>
  <si>
    <t>TCCH NCSC Security Measures</t>
  </si>
  <si>
    <t>Per NCSC recommendations</t>
  </si>
  <si>
    <t>TCCH Secure Lobby Addition</t>
  </si>
  <si>
    <t>21 to 30 years</t>
  </si>
  <si>
    <t>TCCH Addition</t>
  </si>
  <si>
    <t>Per BCC direction</t>
  </si>
  <si>
    <t>30 to 50 years</t>
  </si>
  <si>
    <t>TCCH Energy Envelope/HVAC</t>
  </si>
  <si>
    <t>Per Energy Audit</t>
  </si>
  <si>
    <t>Vehicle Replacement, small pickup truck</t>
  </si>
  <si>
    <t>Vehicle Replacement, Durango</t>
  </si>
  <si>
    <t>Fair</t>
  </si>
  <si>
    <t xml:space="preserve"> REMAINING BUDGET          FY  22-26</t>
  </si>
  <si>
    <t>Land for New Fairgrounds (25+ acres)</t>
  </si>
  <si>
    <t>Fairgrounds Lease expires in 2026</t>
  </si>
  <si>
    <t>15+</t>
  </si>
  <si>
    <t>Possible SPET Project.</t>
  </si>
  <si>
    <t>Conversion of the Temporary Fire Station 1 into Fair &amp; Fairgrounds Facilities</t>
  </si>
  <si>
    <t>Transition from the Temporary Fire Station to the new Exhibit Hall, which may include a new kitchen, flooring, additional lighting, and exterior sidewalk and any other projects ensuring code compliance. The addition of gable doors over the Fair Office entrance to ensure access the upstairs storage during Fair Week w/ a forklift/gradall should be included in this retrofit.</t>
  </si>
  <si>
    <t>20+</t>
  </si>
  <si>
    <t>Possibly</t>
  </si>
  <si>
    <t>N/A</t>
  </si>
  <si>
    <t>Install additional RV electrical hookups on the east side of the Fairgrounds along existing tennis courts and/or along the northern boundary fence of the Fairgrounds.</t>
  </si>
  <si>
    <t>The Fairgrounds needs more than the 8 RV hookups to the west of the Heritage Arena to accommodate special events throughout the year. They are a revenue source.</t>
  </si>
  <si>
    <t>5+</t>
  </si>
  <si>
    <t>No</t>
  </si>
  <si>
    <t>Add water hookups to exhisting and new electrical hookups; goal is 40 hookups total on the Fairgrounds.</t>
  </si>
  <si>
    <t>During special events held on the Fairgrounds, often times camping is allowed through a Special Event Permit and attendees need hookups. Fairgrounds currently only offer electrical hookups. Event attendees would be better accommodated with full hookups.</t>
  </si>
  <si>
    <t xml:space="preserve">Paved Handicap ADA Approved Sidewalk Access to NW Uncovered Bleacher </t>
  </si>
  <si>
    <t xml:space="preserve">The Rodeo Concessionaire has requested that Teton County pave an ADA Approved Sidewalk access inside the black perimeter fence from the NE double man gates, west to the warm up arena, and south to the NW uncovered bleacher handicap ramp. </t>
  </si>
  <si>
    <t>10+</t>
  </si>
  <si>
    <t>Equipment Shed</t>
  </si>
  <si>
    <t>Medium</t>
  </si>
  <si>
    <t xml:space="preserve">Currently, the Fairgrounds does not have adequate equipment storage. A 20' x 40' covered shed would allow staff to park various attachments for the skid steer, tractor and pickup in a safe and designated area. This shed would also serve as a place for covered, large equipment parking with access to electrical outlets during winter months. </t>
  </si>
  <si>
    <t>New Soundboard/Mixer and wireless Microphones for the Rodeo Arena PA System</t>
  </si>
  <si>
    <t>The Rodeo Concessionaire has requested that Teton County purchase a new soundboard or mixer for the Rodeo Arena Crow's Nest. It would behoove the County to also purchase new wirelesss microphones at the same time the soundboard is upgraded to ensure compatibility.</t>
  </si>
  <si>
    <t>Beachcomber/Screener Attachment</t>
  </si>
  <si>
    <t>The outdoor arena is screened a handful of times a season, usually after large events. The Heritage Arena should be screened more often just to maintain the quality of the ground. At this time, a contractor is hired to come in and do the screening, which costs approximately $5000/screening. If the Fairgrounds staff had their own attachment, regular screening could be accomplished in-house and as-needed without having to pay an outside service provider.</t>
  </si>
  <si>
    <t>Gradall w/ Man Basket</t>
  </si>
  <si>
    <t xml:space="preserve">A gradall with a man basket would allow staff to perform regular bi-annual maintenance and cleaning on the Heritage Arena i.e. the big fans, duct work, windows, sound system etc. With forks, the gradall would also allow staff to lift heavy objects and move them around the Fairgrounds, such as multiple panels when setting up stalls or pens for Fair and other special events. </t>
  </si>
  <si>
    <t>Replacement Fairgrounds Concrete</t>
  </si>
  <si>
    <t>Replace the pitted and cracked concrete to the west of the Heritage Arena foyer entrance. Replace the Rodeo Arena ticket booth decking with concrete pads.</t>
  </si>
  <si>
    <t>Landscaping</t>
  </si>
  <si>
    <t xml:space="preserve">Various landscaping has been completed on the Fairgrounds in the past, i.e. the northern fenceline and the entrances along Snow King Ave. More landscaping around the Fairgrounds property would create a more attractive atmosphere for all users. </t>
  </si>
  <si>
    <t>Replace decking under the Crow's Nest with DeckTrex</t>
  </si>
  <si>
    <t>The decking behind the bucking chutes and under the Crow's Nest in the Rodeo Arena is susceptible to year-round wear and tear. During summer months, the decking gets heavy use 3x per week by the Rodeo Concessionaire and their rough stock contestants. It is used for the same purpose, and others, during Fair Week. During winter months, although the decking is not used but once or twice for special events, it is exposed to the elements. If it were replaced with DexTrex, a heartier decking material, annual maintenance would be minimal and last longer.</t>
  </si>
  <si>
    <t>TOTAL</t>
  </si>
  <si>
    <t>Fire / EMS Fund 11</t>
  </si>
  <si>
    <t> REMAINING BUDGET FY22-26</t>
  </si>
  <si>
    <t>PRO QA FIRE DISPATCH SYSTEM</t>
  </si>
  <si>
    <t>HIGH</t>
  </si>
  <si>
    <t>PRE-ARRIVAL INSTRUCTIONS FOR FIRE</t>
  </si>
  <si>
    <t>10 YEARS</t>
  </si>
  <si>
    <t>NO</t>
  </si>
  <si>
    <t>RERT HOOKUPS FOR CRTS</t>
  </si>
  <si>
    <t>SUPPORT FOR MUTUAL AID</t>
  </si>
  <si>
    <t>50 YEARS</t>
  </si>
  <si>
    <t>THERMAL IMAGING CAMERAS</t>
  </si>
  <si>
    <t>OPERATIONAL NECESSITY</t>
  </si>
  <si>
    <t>5 YEARS</t>
  </si>
  <si>
    <t>YES</t>
  </si>
  <si>
    <t>STATION 3 DESIGN</t>
  </si>
  <si>
    <t>VOLUNTEER SUSTAINABILITY</t>
  </si>
  <si>
    <t>40 YEARS</t>
  </si>
  <si>
    <t>STATION 3 CASCADE SYSTEM</t>
  </si>
  <si>
    <t>SAFETY AND EFFICIENCY</t>
  </si>
  <si>
    <t>STATION 1 COMPLETION</t>
  </si>
  <si>
    <t>STATION 3  REPLACEMENT</t>
  </si>
  <si>
    <t>STATION 2 DESIGN</t>
  </si>
  <si>
    <t>STATION 2 UPGRADE</t>
  </si>
  <si>
    <t>STATION 4 DESIGN</t>
  </si>
  <si>
    <t>STATION 4 UPGRADE</t>
  </si>
  <si>
    <t>STATION 6 RENOVATION AND DESIGN</t>
  </si>
  <si>
    <t>ADD HOUSING UNITS</t>
  </si>
  <si>
    <t>REPLACE BUNKER GEAR</t>
  </si>
  <si>
    <t>MEET NFPA STANDARDS</t>
  </si>
  <si>
    <t>REPLACE SCBA PACKS X 7</t>
  </si>
  <si>
    <t>NFPA END OF SERVICE LIFE</t>
  </si>
  <si>
    <t>8 YEARS</t>
  </si>
  <si>
    <t>MOBILE RADIO X 4</t>
  </si>
  <si>
    <t>END OF SERVICE LIFE</t>
  </si>
  <si>
    <t>RADIO HAND HELD X8</t>
  </si>
  <si>
    <t>NOTIFICATION PAGERS X 15</t>
  </si>
  <si>
    <t>REPLACE RESCUE 14</t>
  </si>
  <si>
    <t>20 YEARS</t>
  </si>
  <si>
    <t>REPLACE BRUSH 78</t>
  </si>
  <si>
    <t>SPET?</t>
  </si>
  <si>
    <t>REPLACE BRUSH 48</t>
  </si>
  <si>
    <t>REPLACE BRUSH 38</t>
  </si>
  <si>
    <t>REPLACE RESCUE 44</t>
  </si>
  <si>
    <t>REPLACE RESCUE 34</t>
  </si>
  <si>
    <t>25 YEARS</t>
  </si>
  <si>
    <t>REPLACE HOSE</t>
  </si>
  <si>
    <t>BC4 REPLACEMENT VEHICLE</t>
  </si>
  <si>
    <t>BC2 REPLACEMENT VEHICLE</t>
  </si>
  <si>
    <t>CHIEF REPLACEMENT VEHICLE</t>
  </si>
  <si>
    <t>Fire / EMS Fund 13</t>
  </si>
  <si>
    <t> REMAINING BUDGET FY 22-26</t>
  </si>
  <si>
    <t>Automated Chest Compression Device</t>
  </si>
  <si>
    <t>PATIENT CARE</t>
  </si>
  <si>
    <t>REPLACE MS295 MOTOR &amp; CHASSIS</t>
  </si>
  <si>
    <t>CARDIAC MONITOR REPLACEMENT X 5</t>
  </si>
  <si>
    <t>REPLACE MS78 MOTOR &amp; CHASSIS</t>
  </si>
  <si>
    <t>REPLACE MS 35 MOTOR &amp; CHASSIS</t>
  </si>
  <si>
    <t>GURNEY REPLACEMENT MS295</t>
  </si>
  <si>
    <t>7 YEARS</t>
  </si>
  <si>
    <t>AUTOLOAD FOR MS295</t>
  </si>
  <si>
    <t>GURNEY FOR MS78</t>
  </si>
  <si>
    <t>AUTO LOAD FOR MS78</t>
  </si>
  <si>
    <t>GURNEY FOR MS35</t>
  </si>
  <si>
    <t>AUTOLOAD FOR MS35</t>
  </si>
  <si>
    <t>ELECTRICAL INSPECTOR VEHICLE</t>
  </si>
  <si>
    <t>Health Department</t>
  </si>
  <si>
    <t xml:space="preserve"> REMAINING BUDGET          FY22-26</t>
  </si>
  <si>
    <t>Remodel of Public Health waiting room and clinic</t>
  </si>
  <si>
    <t>A dedicated waiting room is needed to address patient privacy concerns.</t>
  </si>
  <si>
    <t>Reconfiguration of the check-in/out area is also needed to address patient privacy concerns.</t>
  </si>
  <si>
    <t>Vehicle - All wheel Drive Compact SUV + maintenance and gas</t>
  </si>
  <si>
    <t>7-9 years</t>
  </si>
  <si>
    <t>Vaccine Refridgerator</t>
  </si>
  <si>
    <t>Vaccine Freezer</t>
  </si>
  <si>
    <t>Housing Department</t>
  </si>
  <si>
    <t>Housing Supply Program</t>
  </si>
  <si>
    <t>65% resident workforce</t>
  </si>
  <si>
    <t>annual</t>
  </si>
  <si>
    <t>ongoing</t>
  </si>
  <si>
    <t>Information Technology</t>
  </si>
  <si>
    <t>1/County Fiber Infrastructure</t>
  </si>
  <si>
    <t>H</t>
  </si>
  <si>
    <t>Create a modern fiber optic infrastructure homed to the new datacenter and core switch in the General Services building. This would connect the Admin building, Courthouse, Hansen Courthouse, Public Works and Health.</t>
  </si>
  <si>
    <t>30-40</t>
  </si>
  <si>
    <t>2/Build Connection for EOC Voice/Data Service</t>
  </si>
  <si>
    <t>The EOC currently is not serviced by Centurylink with a circuit sufficient to expand any services. Doing a build to their point of presense near the highway will ensure a reliable backup connection for voice and data. This will improve access for both the County voice/data needs and Sheriffs office for emergency dispatch use.</t>
  </si>
  <si>
    <t>3/Firewall Update</t>
  </si>
  <si>
    <t>M</t>
  </si>
  <si>
    <t>Plans for updating firewall every 6 years with a higher quality firewall than previously implemented.</t>
  </si>
  <si>
    <t>4/Network Switch Replacement</t>
  </si>
  <si>
    <t>Rolling replacement of network infrastructure to maintain capabilities with evolving technology</t>
  </si>
  <si>
    <t>Y</t>
  </si>
  <si>
    <t>5/Wireless Access Points</t>
  </si>
  <si>
    <t>L</t>
  </si>
  <si>
    <t>Replace Sophos access points with a longer lasting wifi system. IT has researched and vetted Aruba wifi. With a deployment of 60 access points at $850 each with licensing plus installation/configuration costs.</t>
  </si>
  <si>
    <t>6/Rewire County Admin Building</t>
  </si>
  <si>
    <t>Rewire low voltage drops throughout the admin building to eliminate extra closets and add more versatility to network ports. Future years rewire the Attorneys, CODC and Public Works as those buildings are not up to current security standards or have physical wiring isssues.</t>
  </si>
  <si>
    <t>7/Replacement Vehicle for Tahoe</t>
  </si>
  <si>
    <t>Tahoe is 11 years old and has 161200 miles, air conditioning has failed, windows have failed, pressure sensors have failed,  and repairs will be more than the vehicles repair budget. We'd like to replace with an electric vehicle as a pilot program for the County. Either the Escape plugin hybrid, Rav4 plugin hybrid or Honda CRV plugin hybrid.</t>
  </si>
  <si>
    <t>Integrated Solid Waste &amp; Recycling (ISWR)</t>
  </si>
  <si>
    <t>Phase 3 Recycling Center - Truck Scale</t>
  </si>
  <si>
    <t>high</t>
  </si>
  <si>
    <t>Improved operational efficiency and public convenience</t>
  </si>
  <si>
    <t>SPET</t>
  </si>
  <si>
    <t xml:space="preserve"> </t>
  </si>
  <si>
    <t>Phase 3 Recycling Center - Residential drop off and landscaping</t>
  </si>
  <si>
    <t>Increased commodity storage capacity, program growth</t>
  </si>
  <si>
    <t xml:space="preserve">SPET Project Planning  </t>
  </si>
  <si>
    <t xml:space="preserve">Stilson Community Recycling Site </t>
  </si>
  <si>
    <t>med</t>
  </si>
  <si>
    <t>Anticipating new site in Wilson with approval of Stilson Master Plan</t>
  </si>
  <si>
    <t>Large sorting system for recycling center</t>
  </si>
  <si>
    <t>Community sorting convenience and operational efficiency</t>
  </si>
  <si>
    <t>IP security cameras for scale house</t>
  </si>
  <si>
    <t>Public and staff safety and welfare, and asset protection</t>
  </si>
  <si>
    <t>Recycling Containers</t>
  </si>
  <si>
    <t>Equipment Replacement &amp; Program Expansion FY23 and FY24 Required Separation of OCC for commercial entities in the Town of Jackson per R2ZW</t>
  </si>
  <si>
    <t>Indoor Lighting Retrofit</t>
  </si>
  <si>
    <t>Public and staff safety, asset maintenance</t>
  </si>
  <si>
    <t xml:space="preserve">Roll Off System - container signs </t>
  </si>
  <si>
    <t>Equipment maintenance, education and efficiency</t>
  </si>
  <si>
    <t>HHW Facility Painting</t>
  </si>
  <si>
    <t>Asset Maintenance</t>
  </si>
  <si>
    <t>Landfill Post-Closure Care and Maintenance</t>
  </si>
  <si>
    <t xml:space="preserve">IP upgrade security cameras for recycling center </t>
  </si>
  <si>
    <t>Paint Can Crusher</t>
  </si>
  <si>
    <t>Equipment replacement and increased operational efficiency</t>
  </si>
  <si>
    <t>Paper shredder for document destruction service</t>
  </si>
  <si>
    <t>Skid Steer Loader</t>
  </si>
  <si>
    <t>Equipment replacement</t>
  </si>
  <si>
    <t>Roll Off System - new truck</t>
  </si>
  <si>
    <t>Pick Up Truck</t>
  </si>
  <si>
    <t xml:space="preserve">Forklift battery replacement </t>
  </si>
  <si>
    <t>Equipment maintenance</t>
  </si>
  <si>
    <t>Teton County Library</t>
  </si>
  <si>
    <t>COSTY FY 26</t>
  </si>
  <si>
    <t xml:space="preserve">Learning Lab Furniture and Equipment </t>
  </si>
  <si>
    <t>Med.</t>
  </si>
  <si>
    <t>Service Enhancement</t>
  </si>
  <si>
    <t>Foundation</t>
  </si>
  <si>
    <t>Book lockers, vending, and keyless entry</t>
  </si>
  <si>
    <t xml:space="preserve">Bookmobile </t>
  </si>
  <si>
    <t xml:space="preserve">Facility Condition Assessment </t>
  </si>
  <si>
    <t>Maintenance</t>
  </si>
  <si>
    <t>Pathways</t>
  </si>
  <si>
    <t xml:space="preserve"> REMAINING BUDGET FY 22-26</t>
  </si>
  <si>
    <t>WY22 Wilson to Snake River</t>
  </si>
  <si>
    <t>Master Plan priority, safe routes to schools</t>
  </si>
  <si>
    <t>y</t>
  </si>
  <si>
    <t>BUILD</t>
  </si>
  <si>
    <t>South 89 South Section</t>
  </si>
  <si>
    <t>Master Plan priority, WYDOT project, safe routes to schools</t>
  </si>
  <si>
    <t>WYDOT Enhancement</t>
  </si>
  <si>
    <t>Teton Pass - Segment 1</t>
  </si>
  <si>
    <t>Master Plan priority, public land access, regional connectivity</t>
  </si>
  <si>
    <t>FLAP</t>
  </si>
  <si>
    <t>Sagebrush Connector</t>
  </si>
  <si>
    <t>Public safety, public lands access, coordination with GTNP partner</t>
  </si>
  <si>
    <t>FLAP, private, FLTS</t>
  </si>
  <si>
    <t>WY390 GTNP Connector</t>
  </si>
  <si>
    <t>Potential Private, Federal</t>
  </si>
  <si>
    <t>Teton Pass - Segment 2</t>
  </si>
  <si>
    <t>Teton Creek/State Line Rd. Corridor</t>
  </si>
  <si>
    <t>Public lands access,  coordination with ID/Alta partner</t>
  </si>
  <si>
    <t>n</t>
  </si>
  <si>
    <t>Placeholder - Spring Gulch Pathway</t>
  </si>
  <si>
    <t>Placeholder - Teton Pass Segment 3</t>
  </si>
  <si>
    <t>Placeholder - Path 22 Adjustments</t>
  </si>
  <si>
    <t>Placeholder - Teton Mobility Project outcomes</t>
  </si>
  <si>
    <t>Superior Broom Sweeper</t>
  </si>
  <si>
    <t>Public safety, operational efficiency</t>
  </si>
  <si>
    <t>Lodging Tax (possible)</t>
  </si>
  <si>
    <t>South Park Pathway - Cottonwood Root Repair</t>
  </si>
  <si>
    <t>Public safety, asset protection</t>
  </si>
  <si>
    <t>2014 SPET</t>
  </si>
  <si>
    <t>Path 22 Middle Root Repair</t>
  </si>
  <si>
    <t>Shooting Star, Lodging Tax (possible)</t>
  </si>
  <si>
    <t>Melody Internal Repair</t>
  </si>
  <si>
    <t>Capital Repairs</t>
  </si>
  <si>
    <t>Public safety</t>
  </si>
  <si>
    <t>5 to 15</t>
  </si>
  <si>
    <t>Sealcoating and Asphalt Repair</t>
  </si>
  <si>
    <t>Asset lifespan protection</t>
  </si>
  <si>
    <t>Striping and Signage</t>
  </si>
  <si>
    <t>Public safety and information</t>
  </si>
  <si>
    <t>1 to 5+</t>
  </si>
  <si>
    <t>Amenities</t>
  </si>
  <si>
    <t>Public benefit, information, access</t>
  </si>
  <si>
    <t>Pathways Vehicle</t>
  </si>
  <si>
    <t>Existing vehicle replacement</t>
  </si>
  <si>
    <t>Planning &amp; Building</t>
  </si>
  <si>
    <t>Administration Building 2nd floor remodel</t>
  </si>
  <si>
    <t>Added Personel/Workspace Requirements on the 2nd floor</t>
  </si>
  <si>
    <t>Replace Vehicles</t>
  </si>
  <si>
    <t>Update and maintain a safe vechile fleet</t>
  </si>
  <si>
    <t>Parks &amp; Recreation</t>
  </si>
  <si>
    <t>COST FY22</t>
  </si>
  <si>
    <t>EXPENDITURES INCEPTION TO FY 2021</t>
  </si>
  <si>
    <t xml:space="preserve"> REMAINING BUDGET          FY 21-25</t>
  </si>
  <si>
    <t>Park Shop  fencing</t>
  </si>
  <si>
    <t>Permit Required</t>
  </si>
  <si>
    <t>Alpine Field Water Fountain</t>
  </si>
  <si>
    <t>Enhance Asset</t>
  </si>
  <si>
    <t>Recreation Dist.</t>
  </si>
  <si>
    <t>Control Link/Cow Pasture Fields</t>
  </si>
  <si>
    <t>Operational and Energy Efficiency</t>
  </si>
  <si>
    <t>Miller Park ADA Path (Both Shelters)</t>
  </si>
  <si>
    <t>Enhance Asset/ ADA Compliance</t>
  </si>
  <si>
    <t>LWCF</t>
  </si>
  <si>
    <t>Miller Park Electric to NE Shelter</t>
  </si>
  <si>
    <t>Wayne May Park Tennis/Pickleball</t>
  </si>
  <si>
    <t>Wayne May Park Tree Installation</t>
  </si>
  <si>
    <t>Wayne May Park Restroom</t>
  </si>
  <si>
    <t>Park Maintenance Shop/Mech Bay- Phase 2</t>
  </si>
  <si>
    <t>Wilson Ramp (Upland)</t>
  </si>
  <si>
    <t>2010 SPET</t>
  </si>
  <si>
    <t>Recreation Center Expansion</t>
  </si>
  <si>
    <t>2019 SPET</t>
  </si>
  <si>
    <t>Park Housing storage and wood shop</t>
  </si>
  <si>
    <t>Stilson Athletic Fields</t>
  </si>
  <si>
    <t>Athletic Fields Shade Structures</t>
  </si>
  <si>
    <t>Athletic Fields Well Installation</t>
  </si>
  <si>
    <t>Youth Baseball Fields at TCSD</t>
  </si>
  <si>
    <t>TCSD</t>
  </si>
  <si>
    <t>Jackson Dog Park</t>
  </si>
  <si>
    <t>Donations</t>
  </si>
  <si>
    <t>Wayne May Park/Rancher Re-development</t>
  </si>
  <si>
    <t>Wayne May Park Shelters/Parking</t>
  </si>
  <si>
    <t>Wayne May Park Barn Renovation</t>
  </si>
  <si>
    <t>Wayne May Park Playground</t>
  </si>
  <si>
    <t>Teton Village Park Playground</t>
  </si>
  <si>
    <t>South Park Landing (West)</t>
  </si>
  <si>
    <t>Baux Park Re-development</t>
  </si>
  <si>
    <t>Turf Utility Vehicle &amp; Sprayer</t>
  </si>
  <si>
    <t>Dump Trailer</t>
  </si>
  <si>
    <t>Boom Arm/Flair Attachment</t>
  </si>
  <si>
    <t>Buffalo Blower</t>
  </si>
  <si>
    <t>Piston Bulley/Pana</t>
  </si>
  <si>
    <t xml:space="preserve">Sandpro </t>
  </si>
  <si>
    <t>Trash Trailer</t>
  </si>
  <si>
    <t>Mechanic Service Vehicle</t>
  </si>
  <si>
    <t>2-ton Forestry Vehicle</t>
  </si>
  <si>
    <t>Man Lift</t>
  </si>
  <si>
    <t>Komatsu Broom</t>
  </si>
  <si>
    <t>Program Transit Vehicle</t>
  </si>
  <si>
    <t>Rec Center Stand Up Paddleboards</t>
  </si>
  <si>
    <t>V Blade F-250</t>
  </si>
  <si>
    <t>BlowerCAT 906</t>
  </si>
  <si>
    <t>Service Enhancement/Operational Efficiency</t>
  </si>
  <si>
    <t>Compressor (Tow behind/Tier 4))</t>
  </si>
  <si>
    <t>Rec. Center Lap pool Re-plaster</t>
  </si>
  <si>
    <t>Asset maintenance</t>
  </si>
  <si>
    <t>Seal coat- Yokel/Emily's Pond/Alta</t>
  </si>
  <si>
    <t>Seal coat-South Park BR/May/iller</t>
  </si>
  <si>
    <t>Picnic Tabel Replacement (10)</t>
  </si>
  <si>
    <t>Fence Replacement/Storage Blair Garden</t>
  </si>
  <si>
    <t>Asset miatnenance</t>
  </si>
  <si>
    <t>Miller Park Playground</t>
  </si>
  <si>
    <t>Town Square Boardwalk</t>
  </si>
  <si>
    <t>HS Tennis Court Re-surface</t>
  </si>
  <si>
    <t>Rec District</t>
  </si>
  <si>
    <t>Fairground Tennis Court Re-surface</t>
  </si>
  <si>
    <t>Owen Bircher Volleyball Court</t>
  </si>
  <si>
    <t>Powderhorn Playground</t>
  </si>
  <si>
    <t>Miller Park Court Re-surface</t>
  </si>
  <si>
    <t>Boulder Park Renovation</t>
  </si>
  <si>
    <t>Alta Park Irrigation</t>
  </si>
  <si>
    <t>Baux Park playground</t>
  </si>
  <si>
    <t>Owen Bircher Fence</t>
  </si>
  <si>
    <t>Owen Bircher Playground</t>
  </si>
  <si>
    <t>Yokel Restroom renovation</t>
  </si>
  <si>
    <t>Rec. Center locker room air handlers</t>
  </si>
  <si>
    <t>Rec. Center Smoke Detector Replacement</t>
  </si>
  <si>
    <t>Asset maint./Safety</t>
  </si>
  <si>
    <t>Recreation Center Fire Sprinkler heads</t>
  </si>
  <si>
    <t>Rec. Center Crawl Space/Duct Cleaning</t>
  </si>
  <si>
    <t>Rec Center Wood Floor Refinish</t>
  </si>
  <si>
    <t>Rec Center ADA Pool Lifts</t>
  </si>
  <si>
    <t>Rec Center  Pool Filter - Splash</t>
  </si>
  <si>
    <t>Rec Center Pool Filter - Lap</t>
  </si>
  <si>
    <t>Rec Center Pool Air handlers</t>
  </si>
  <si>
    <t>Rec Center Domestic Heat Exchanger</t>
  </si>
  <si>
    <t>Rec. Center Domestic Backflow Prevention Valves</t>
  </si>
  <si>
    <t>Owen Bircher Dasher Boards</t>
  </si>
  <si>
    <t>Owen Bircher Warming Hut</t>
  </si>
  <si>
    <t xml:space="preserve">Rangeview Playground </t>
  </si>
  <si>
    <t>Synthetic Field Replacement</t>
  </si>
  <si>
    <t>Garaman Restroom</t>
  </si>
  <si>
    <t>Miller Park Restroom Renovation</t>
  </si>
  <si>
    <t>Irrigation Controllers/weather stations</t>
  </si>
  <si>
    <t>TCSD Field Irrigation</t>
  </si>
  <si>
    <t>Infield Material Replacement-Pwderhorn/Alta/Mateosky</t>
  </si>
  <si>
    <t>Chevy Colorado [2019]</t>
  </si>
  <si>
    <t>Equipment Replacement</t>
  </si>
  <si>
    <t>Ford Van [692]</t>
  </si>
  <si>
    <t>GMC Van [630]</t>
  </si>
  <si>
    <t>Chevy Colorado [654]</t>
  </si>
  <si>
    <t>Chevy Equinox [2019]</t>
  </si>
  <si>
    <t>Ford Transit [598]</t>
  </si>
  <si>
    <t>Ford Ranger [634]</t>
  </si>
  <si>
    <t>Chevy colorado [627]</t>
  </si>
  <si>
    <t>Chevy 1/2 ton [668]</t>
  </si>
  <si>
    <t>Chevy 1 Ton [134]</t>
  </si>
  <si>
    <t>Dodge 1/2 Ton [663]</t>
  </si>
  <si>
    <t>Dodge 1/2 Ton [603]-No longer functional</t>
  </si>
  <si>
    <t>Dodge 1/2 Ton [605]</t>
  </si>
  <si>
    <t>Dodge 1/2 Ton [646]</t>
  </si>
  <si>
    <t>Dodge 3/4 Ton [3159]</t>
  </si>
  <si>
    <t>Chevy 1/2 Ton [622]</t>
  </si>
  <si>
    <t>Chevy 1 Ton [676]</t>
  </si>
  <si>
    <t>Cat 906 V-blade</t>
  </si>
  <si>
    <t>Ford Escape [690]</t>
  </si>
  <si>
    <t>Gooseneck Trailer [2019]</t>
  </si>
  <si>
    <t>Chevy Express Van [700]</t>
  </si>
  <si>
    <t>Chevy Colorado [589]</t>
  </si>
  <si>
    <t>Chevy Summit Van</t>
  </si>
  <si>
    <t>Ford 3/4 Ton</t>
  </si>
  <si>
    <t>Chevy 3/4 ton [2019]</t>
  </si>
  <si>
    <t>Towable Bleacher [956]</t>
  </si>
  <si>
    <t>Towable Bleacher [957]</t>
  </si>
  <si>
    <t>Walker Mower [10]</t>
  </si>
  <si>
    <t>Holder C240 [10]</t>
  </si>
  <si>
    <t>Toolcat 5600 [2019]</t>
  </si>
  <si>
    <t>Holder c240 [02]</t>
  </si>
  <si>
    <t xml:space="preserve">Holder C250 </t>
  </si>
  <si>
    <t>Piston Bulley 100 Groomer</t>
  </si>
  <si>
    <t>Toro SandPro 3040 [2014]</t>
  </si>
  <si>
    <t>Toro Sand Pro [97]</t>
  </si>
  <si>
    <t>John Deere 4720 Tractor</t>
  </si>
  <si>
    <t>Toolcat 5600 [08]</t>
  </si>
  <si>
    <t>Metematic Topdresser</t>
  </si>
  <si>
    <t>Olathe Seeder</t>
  </si>
  <si>
    <t>Aeravator Aerator</t>
  </si>
  <si>
    <t>Zaug Blower Head [05]</t>
  </si>
  <si>
    <t>Sweepster Broom</t>
  </si>
  <si>
    <t>Zamboni Surfacer [10]</t>
  </si>
  <si>
    <t>Zamboni Edger [10]</t>
  </si>
  <si>
    <t>Exmark Mower A [14]</t>
  </si>
  <si>
    <t>Exmark Mower B [14]</t>
  </si>
  <si>
    <t>Ventrac Tractor [17]</t>
  </si>
  <si>
    <t>Exmark 36" Mower [14]</t>
  </si>
  <si>
    <t>Walker Mower [12]</t>
  </si>
  <si>
    <t>Cat Loader [15]</t>
  </si>
  <si>
    <t>Toolcat 5610 [16]</t>
  </si>
  <si>
    <t>Vermeer Chipper</t>
  </si>
  <si>
    <t>Mahindra Tractor [13]</t>
  </si>
  <si>
    <t>Toolcat 5600 [16]</t>
  </si>
  <si>
    <t>Toro Sandpro 3040 [2019]</t>
  </si>
  <si>
    <t>Ventrac Tractor [14]</t>
  </si>
  <si>
    <t>Turf Ex Sprayer</t>
  </si>
  <si>
    <t>Bearcat loader</t>
  </si>
  <si>
    <t>Zamboni Surfacer [14]</t>
  </si>
  <si>
    <t>Exmark Mower [17]</t>
  </si>
  <si>
    <t>Fisher xv2 Blade [17]</t>
  </si>
  <si>
    <t>Diving Board</t>
  </si>
  <si>
    <t>Rec Center Score Board - School is Working on replacement</t>
  </si>
  <si>
    <t>Rec Center Chlorinators</t>
  </si>
  <si>
    <t>Gymnasium Curtain</t>
  </si>
  <si>
    <t>Public Works</t>
  </si>
  <si>
    <t>Batch Plant Road</t>
  </si>
  <si>
    <t>SAR improved access and utilities</t>
  </si>
  <si>
    <t>PRIVATE, SAR/Sheriff</t>
  </si>
  <si>
    <t>Spring Gulch Road (Riva Ridge - BAR BC)</t>
  </si>
  <si>
    <t>maintenance, safety</t>
  </si>
  <si>
    <t>Reserve funds for ROW</t>
  </si>
  <si>
    <t>Wildlife Crossings</t>
  </si>
  <si>
    <t>ITP , safety, wildlife protection</t>
  </si>
  <si>
    <t>SPET, private, WWNRT?</t>
  </si>
  <si>
    <t>?</t>
  </si>
  <si>
    <t>Tribal Trail</t>
  </si>
  <si>
    <t>ITP, County portion only</t>
  </si>
  <si>
    <t>WYDOT, CRIP?</t>
  </si>
  <si>
    <t>Moulton Loop</t>
  </si>
  <si>
    <t>MED</t>
  </si>
  <si>
    <t>Drainage, relinquish road to HOA?</t>
  </si>
  <si>
    <t>Fish Creek Road</t>
  </si>
  <si>
    <t>safety improvements</t>
  </si>
  <si>
    <t xml:space="preserve">Snake River Bridge 22/390 </t>
  </si>
  <si>
    <t>WYDOT project enhancements</t>
  </si>
  <si>
    <t>East West Connector</t>
  </si>
  <si>
    <t>ITP, South Park potential development</t>
  </si>
  <si>
    <t>PRIVATE?</t>
  </si>
  <si>
    <t>LOW</t>
  </si>
  <si>
    <t>Satellite Parking for Transit/Park and Ride</t>
  </si>
  <si>
    <t>Game Creek (if adopted)</t>
  </si>
  <si>
    <t>Resident requests</t>
  </si>
  <si>
    <t>BUILD grants, multi-modal mobility</t>
  </si>
  <si>
    <t>BUILD, TOJ</t>
  </si>
  <si>
    <t>Wilson Transportation Improvements</t>
  </si>
  <si>
    <t>Improved safety, multi-modal mobility</t>
  </si>
  <si>
    <t>Plotter/Scanner</t>
  </si>
  <si>
    <t>START busses - 2 electric and 2 commuter</t>
  </si>
  <si>
    <t>BUILD grant, ITP strategies, commuter route expansion, zero emissions</t>
  </si>
  <si>
    <t>Pavement Maintenance (Mill-Overlay) - Design</t>
  </si>
  <si>
    <t>Asset preservation</t>
  </si>
  <si>
    <t>Pavement Maintenance (Mill-Overlay) - Construction</t>
  </si>
  <si>
    <t>AWD Passenger Vehicle (Trade in 2005 Equinox)</t>
  </si>
  <si>
    <t>4WD Pick up truck (Trade in 2003 S-10)</t>
  </si>
  <si>
    <t>Road &amp; Levee Fund 37</t>
  </si>
  <si>
    <t>TC Stockpile Facility-Tree Mitigation</t>
  </si>
  <si>
    <t>TC LDR Regulations</t>
  </si>
  <si>
    <t>Road &amp; Levee Safety Plan</t>
  </si>
  <si>
    <t>Staff Safety</t>
  </si>
  <si>
    <t>Ski Hill Road Guardrail Replacement</t>
  </si>
  <si>
    <t>Safety</t>
  </si>
  <si>
    <t>Parking Lot Sealing</t>
  </si>
  <si>
    <t>Pavement Preservation</t>
  </si>
  <si>
    <t>South Park Ranch Road South Fork Paving</t>
  </si>
  <si>
    <t>Health &amp; Safety, HOA Accept Road</t>
  </si>
  <si>
    <t>Stateline Road Gravel</t>
  </si>
  <si>
    <t>Road Maintenance</t>
  </si>
  <si>
    <t>1 Ton Work Truck</t>
  </si>
  <si>
    <t>Vehicle Replacement</t>
  </si>
  <si>
    <t>Road &amp; Levee Fund 18</t>
  </si>
  <si>
    <t>County Road Chipseal &amp; Fog Seal</t>
  </si>
  <si>
    <t>Hoback Junction South Repair</t>
  </si>
  <si>
    <t>Slope Instability</t>
  </si>
  <si>
    <t>Gravel Haul</t>
  </si>
  <si>
    <t>Gravel Haul Maintenance</t>
  </si>
  <si>
    <t>County Road Sealcoats</t>
  </si>
  <si>
    <t>Misc. County Road Surfacing</t>
  </si>
  <si>
    <t>Safety Projects</t>
  </si>
  <si>
    <t>General Road Safety Issues</t>
  </si>
  <si>
    <t>CRF Road Projects/Prof Services</t>
  </si>
  <si>
    <t>Professional Services</t>
  </si>
  <si>
    <t>Swinging Bridge Design</t>
  </si>
  <si>
    <t>Bridge Replacement</t>
  </si>
  <si>
    <t>Swinging Bridge Replacement</t>
  </si>
  <si>
    <t>WYDOT</t>
  </si>
  <si>
    <t>Swinging Bridge Paving</t>
  </si>
  <si>
    <t>Safety Improvements</t>
  </si>
  <si>
    <t>Mosquito Creek Bridge Design</t>
  </si>
  <si>
    <t>Alta North/Dry Creek Roads Subbase/Base</t>
  </si>
  <si>
    <t>Sheriff's Office</t>
  </si>
  <si>
    <t>VMware Upgrade</t>
  </si>
  <si>
    <t>Current software will be end of life in 2020.</t>
  </si>
  <si>
    <t>VNX SAN update</t>
  </si>
  <si>
    <t>Replace current SAN which is end of life</t>
  </si>
  <si>
    <t>5-7 years</t>
  </si>
  <si>
    <t>Biometrics</t>
  </si>
  <si>
    <t>Secure/single sign in</t>
  </si>
  <si>
    <t>10 Years</t>
  </si>
  <si>
    <t>Jail analog camera upgrade</t>
  </si>
  <si>
    <t>Replace old analog jail cameras</t>
  </si>
  <si>
    <t>5-10 Years</t>
  </si>
  <si>
    <t>VOIP Host upgrade</t>
  </si>
  <si>
    <t>Server Hardware &amp; Software EOL 12/21</t>
  </si>
  <si>
    <t>5 - 7 Years</t>
  </si>
  <si>
    <t>New Patrol Vehicle Fully Equiped </t>
  </si>
  <si>
    <t>To replace older, high milage vehicles</t>
  </si>
  <si>
    <t xml:space="preserve">New Patrol Vehicle Fully Equiped </t>
  </si>
  <si>
    <t>Sheriff's Office - Communications</t>
  </si>
  <si>
    <t>Dispatch #2 Motorola License</t>
  </si>
  <si>
    <t>Equipment and license from Motorola &amp; Stancil to access and record WYOLINK talkgroups.  Unscheduled at this time but would be necessary  with any radio system changes in which WYOLINK is more often used.  Currently WYOLINK channels are not being recorded.         </t>
  </si>
  <si>
    <t>Dispatch #1 EOC Radio Console Upgrade</t>
  </si>
  <si>
    <t>Upgrade backup radio consoles (current stations were end of life Dec 2019) at the EOC with 2 consoles and a backup/secondary server to the primary dispatch center.</t>
  </si>
  <si>
    <t>7-10 years</t>
  </si>
  <si>
    <t>Dispatch #3 911 Phone Redundancy System</t>
  </si>
  <si>
    <t>Add duplication of 911 phone system core, to be used as a backup in case of current system failure and/or to serve as a backup to the EOC in case of infastructure failure.</t>
  </si>
  <si>
    <t>E911?</t>
  </si>
  <si>
    <t>Dispatch #4 CPU Replacement </t>
  </si>
  <si>
    <t>Replacement CPUs for communications center.</t>
  </si>
  <si>
    <t>Dispatch #5 911 Phone System</t>
  </si>
  <si>
    <t xml:space="preserve">Upgrade 911 phone system at end of 5 year life cycle.                </t>
  </si>
  <si>
    <t>Sheriff's Office - Detention</t>
  </si>
  <si>
    <t>Detention Center Renovation</t>
  </si>
  <si>
    <t>Employees need a place to change clothes and have adequate bathroom facilities.</t>
  </si>
  <si>
    <t>20 years</t>
  </si>
  <si>
    <t>Jail Transport Van (Van, equipment, and build)</t>
  </si>
  <si>
    <t>Replace current van (166,XXX miles as of 9-25-19)</t>
  </si>
  <si>
    <t>10-15 yrs</t>
  </si>
  <si>
    <t>Jail Portable Radios</t>
  </si>
  <si>
    <t>Replace failing radios that are 15-20 yrs old (Radios are well beyond original 2 yr warranty)</t>
  </si>
  <si>
    <t>10 yrs</t>
  </si>
  <si>
    <t>SAR: Forward Ops Trailer</t>
  </si>
  <si>
    <t>Would improve capabilities of SAR missions that take place far from the hangar.</t>
  </si>
  <si>
    <t>15 years</t>
  </si>
  <si>
    <t>unknown</t>
  </si>
  <si>
    <t>SAR: Aviation Fuel Truck</t>
  </si>
  <si>
    <t>Will provide year-round helicopter fuel regardless of which helicopter SAR utilizes (TCSAR, GTNP/BTNF, Sublette SAR, etc)</t>
  </si>
  <si>
    <t>Potential to pay for part of this with private funding, but too far out to know for certain</t>
  </si>
  <si>
    <t>SAR: Parking Lot improvements</t>
  </si>
  <si>
    <t>With increased use of the building and of Batch Plant Rd, need more parking spaces.</t>
  </si>
  <si>
    <t>SAR: Snowmobiles (1 or 2, alternating years)</t>
  </si>
  <si>
    <t>Standard replacement cycle.  TCSAR Foundation pays for 1 snowmobile ($13K) every other year.</t>
  </si>
  <si>
    <t>13000 every other year</t>
  </si>
  <si>
    <t>SAR: Chevy Tahoes (x2)</t>
  </si>
  <si>
    <t>Replace older Tahoes (x2)</t>
  </si>
  <si>
    <t>SAR: Jet Boat</t>
  </si>
  <si>
    <t>Replace older jet boat</t>
  </si>
  <si>
    <t>Unknown</t>
  </si>
  <si>
    <t>SAR: Handheld radios</t>
  </si>
  <si>
    <t>Replace older radios</t>
  </si>
  <si>
    <t xml:space="preserve"> $- </t>
  </si>
  <si>
    <t xml:space="preserve"> - </t>
  </si>
  <si>
    <t>BUILD, local match funding</t>
  </si>
  <si>
    <t>Other BUILD grant projects (non-Teton County, WY) Funds will be funneled through Teton County</t>
  </si>
  <si>
    <t>Placeholder for START</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</si>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</sst>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5" formatCode="&quot;$&quot;#,##0.00"/>
  </numFmts>
  <fonts count="21"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b/>
      <i/>
      <sz val="12"/>
      <color theme="1"/>
      <name val="Calibri"/>
      <family val="2"/>
      <scheme val="minor"/>
    </font>
    <font>
      <b/>
      <i/>
      <sz val="12"/>
      <name val="Calibri"/>
      <family val="2"/>
      <scheme val="minor"/>
    </font>
    <font>
      <i/>
      <sz val="12"/>
      <name val="Calibri"/>
      <family val="2"/>
      <scheme val="minor"/>
    </font>
    <font>
      <b/>
      <i/>
      <sz val="22"/>
      <color theme="1"/>
      <name val="Calibri"/>
      <family val="2"/>
      <scheme val="minor"/>
    </font>
    <font>
      <b/>
      <sz val="9"/>
      <color indexed="81"/>
      <name val="Tahoma"/>
      <family val="2"/>
    </font>
    <font>
      <sz val="9"/>
      <color indexed="81"/>
      <name val="Tahoma"/>
      <family val="2"/>
    </font>
    <font>
      <i/>
      <sz val="12"/>
      <color theme="1"/>
      <name val="Calibri"/>
      <family val="2"/>
      <scheme val="minor"/>
    </font>
    <font>
      <sz val="12"/>
      <color rgb="FFFF0000"/>
      <name val="Calibri"/>
      <family val="2"/>
      <scheme val="minor"/>
    </font>
    <font>
      <sz val="22"/>
      <color theme="1"/>
      <name val="Calibri"/>
      <family val="2"/>
      <scheme val="minor"/>
    </font>
    <font>
      <b/>
      <sz val="12"/>
      <color rgb="FF000000"/>
      <name val="Calibri"/>
      <family val="2"/>
      <scheme val="minor"/>
    </font>
    <font>
      <b/>
      <i/>
      <sz val="22"/>
      <color rgb="FF000000"/>
      <name val="Calibri"/>
      <family val="2"/>
      <scheme val="minor"/>
    </font>
    <font>
      <b/>
      <i/>
      <sz val="22"/>
      <name val="Calibri"/>
      <family val="2"/>
      <scheme val="minor"/>
    </font>
    <font>
      <sz val="22"/>
      <name val="Calibri"/>
      <family val="2"/>
      <scheme val="minor"/>
    </font>
  </fonts>
  <fills count="14">
    <fill>
      <patternFill patternType="none"/>
    </fill>
    <fill>
      <patternFill patternType="gray125"/>
    </fill>
    <fill>
      <patternFill patternType="solid">
        <fgColor theme="4"/>
      </patternFill>
    </fill>
    <fill>
      <patternFill patternType="solid">
        <fgColor theme="5" tint="0.59999389629810485"/>
        <bgColor indexed="65"/>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9E1F2"/>
        <bgColor rgb="FF000000"/>
      </patternFill>
    </fill>
    <fill>
      <patternFill patternType="solid">
        <fgColor rgb="FFFFFFFF"/>
        <bgColor indexed="64"/>
      </patternFill>
    </fill>
    <fill>
      <patternFill patternType="solid">
        <fgColor rgb="FFD9E1F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1"/>
        <bgColor indexed="64"/>
      </patternFill>
    </fill>
    <fill>
      <patternFill patternType="solid">
        <fgColor theme="4" tint="0.79998168889431442"/>
        <bgColor rgb="FF000000"/>
      </patternFill>
    </fill>
  </fills>
  <borders count="60">
    <border>
      <left/>
      <right/>
      <top/>
      <bottom/>
      <diagonal/>
    </border>
    <border>
      <left/>
      <right/>
      <top/>
      <bottom style="thin">
        <color auto="1"/>
      </bottom>
      <diagonal/>
    </border>
    <border>
      <left/>
      <right style="dotted">
        <color auto="1"/>
      </right>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bottom style="thin">
        <color auto="1"/>
      </bottom>
      <diagonal/>
    </border>
    <border>
      <left/>
      <right/>
      <top style="thin">
        <color auto="1"/>
      </top>
      <bottom/>
      <diagonal/>
    </border>
    <border>
      <left style="thin">
        <color theme="0" tint="-0.14996795556505021"/>
      </left>
      <right/>
      <top style="thin">
        <color auto="1"/>
      </top>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style="dotted">
        <color auto="1"/>
      </left>
      <right style="dotted">
        <color auto="1"/>
      </right>
      <top style="double">
        <color auto="1"/>
      </top>
      <bottom/>
      <diagonal/>
    </border>
    <border>
      <left/>
      <right style="dotted">
        <color auto="1"/>
      </right>
      <top style="double">
        <color auto="1"/>
      </top>
      <bottom/>
      <diagonal/>
    </border>
    <border>
      <left style="thin">
        <color theme="0" tint="-0.14996795556505021"/>
      </left>
      <right style="dotted">
        <color auto="1"/>
      </right>
      <top style="thin">
        <color auto="1"/>
      </top>
      <bottom style="thin">
        <color theme="0" tint="-0.14996795556505021"/>
      </bottom>
      <diagonal/>
    </border>
    <border>
      <left style="dotted">
        <color auto="1"/>
      </left>
      <right style="dotted">
        <color auto="1"/>
      </right>
      <top/>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thin">
        <color theme="0" tint="-0.14993743705557422"/>
      </right>
      <top style="thin">
        <color theme="0" tint="-0.14996795556505021"/>
      </top>
      <bottom style="double">
        <color auto="1"/>
      </bottom>
      <diagonal/>
    </border>
    <border>
      <left style="thin">
        <color theme="0" tint="-0.14993743705557422"/>
      </left>
      <right style="thin">
        <color theme="0" tint="-0.14993743705557422"/>
      </right>
      <top/>
      <bottom style="double">
        <color auto="1"/>
      </bottom>
      <diagonal/>
    </border>
    <border>
      <left/>
      <right/>
      <top style="double">
        <color auto="1"/>
      </top>
      <bottom style="double">
        <color auto="1"/>
      </bottom>
      <diagonal/>
    </border>
    <border>
      <left style="dotted">
        <color auto="1"/>
      </left>
      <right style="dotted">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thin">
        <color auto="1"/>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tted">
        <color auto="1"/>
      </right>
      <top style="thin">
        <color auto="1"/>
      </top>
      <bottom style="thin">
        <color auto="1"/>
      </bottom>
      <diagonal/>
    </border>
    <border>
      <left style="dotted">
        <color auto="1"/>
      </left>
      <right style="thin">
        <color indexed="64"/>
      </right>
      <top style="thin">
        <color auto="1"/>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style="dotted">
        <color auto="1"/>
      </right>
      <top/>
      <bottom style="thin">
        <color auto="1"/>
      </bottom>
      <diagonal/>
    </border>
    <border>
      <left style="dotted">
        <color auto="1"/>
      </left>
      <right style="thin">
        <color indexed="64"/>
      </right>
      <top/>
      <bottom style="thin">
        <color auto="1"/>
      </bottom>
      <diagonal/>
    </border>
    <border>
      <left style="thin">
        <color indexed="64"/>
      </left>
      <right style="dotted">
        <color auto="1"/>
      </right>
      <top style="thin">
        <color auto="1"/>
      </top>
      <bottom style="thin">
        <color auto="1"/>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theme="0" tint="-0.14996795556505021"/>
      </right>
      <top style="thin">
        <color auto="1"/>
      </top>
      <bottom style="thin">
        <color theme="0" tint="-0.14996795556505021"/>
      </bottom>
      <diagonal/>
    </border>
    <border>
      <left style="thin">
        <color indexed="64"/>
      </left>
      <right style="thin">
        <color theme="0" tint="-0.14996795556505021"/>
      </right>
      <top style="thin">
        <color theme="0" tint="-0.14996795556505021"/>
      </top>
      <bottom style="double">
        <color auto="1"/>
      </bottom>
      <diagonal/>
    </border>
    <border>
      <left style="thin">
        <color indexed="64"/>
      </left>
      <right/>
      <top style="double">
        <color auto="1"/>
      </top>
      <bottom style="double">
        <color auto="1"/>
      </bottom>
      <diagonal/>
    </border>
    <border>
      <left style="thin">
        <color theme="0" tint="-0.14993743705557422"/>
      </left>
      <right/>
      <top/>
      <bottom style="double">
        <color auto="1"/>
      </bottom>
      <diagonal/>
    </border>
    <border>
      <left/>
      <right style="thin">
        <color rgb="FF000000"/>
      </right>
      <top/>
      <bottom/>
      <diagonal/>
    </border>
    <border>
      <left/>
      <right style="dotted">
        <color auto="1"/>
      </right>
      <top/>
      <bottom/>
      <diagonal/>
    </border>
    <border>
      <left style="dotted">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thin">
        <color theme="0" tint="-0.14996795556505021"/>
      </left>
      <right style="dotted">
        <color auto="1"/>
      </right>
      <top/>
      <bottom style="thin">
        <color theme="0" tint="-0.14996795556505021"/>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44" fontId="1" fillId="0" borderId="0" applyFont="0" applyFill="0" applyBorder="0" applyAlignment="0" applyProtection="0"/>
  </cellStyleXfs>
  <cellXfs count="584">
    <xf numFmtId="0" fontId="0" fillId="0" borderId="0" xfId="0"/>
    <xf numFmtId="0" fontId="0" fillId="12" borderId="0" xfId="0" applyFill="1"/>
    <xf numFmtId="0" fontId="4" fillId="0" borderId="0" xfId="0" applyFont="1"/>
    <xf numFmtId="165" fontId="4" fillId="12" borderId="0" xfId="0" applyNumberFormat="1" applyFont="1" applyFill="1"/>
    <xf numFmtId="165" fontId="3" fillId="5" borderId="18" xfId="1" applyNumberFormat="1" applyFont="1" applyFill="1" applyBorder="1" applyAlignment="1" applyProtection="1">
      <alignment horizontal="right"/>
    </xf>
    <xf numFmtId="165" fontId="3" fillId="5" borderId="17" xfId="0" applyNumberFormat="1" applyFont="1" applyFill="1" applyBorder="1"/>
    <xf numFmtId="165" fontId="6" fillId="5" borderId="17" xfId="2" applyNumberFormat="1" applyFont="1" applyFill="1" applyBorder="1" applyAlignment="1" applyProtection="1"/>
    <xf numFmtId="165" fontId="6" fillId="5" borderId="17" xfId="2" applyNumberFormat="1" applyFont="1" applyFill="1" applyBorder="1" applyAlignment="1" applyProtection="1">
      <alignment vertical="center"/>
    </xf>
    <xf numFmtId="165" fontId="3" fillId="0" borderId="0" xfId="0" applyNumberFormat="1" applyFont="1"/>
    <xf numFmtId="165" fontId="3" fillId="0" borderId="0" xfId="1" applyNumberFormat="1" applyFont="1" applyAlignment="1" applyProtection="1">
      <alignment horizontal="right"/>
    </xf>
    <xf numFmtId="165" fontId="3" fillId="4" borderId="16" xfId="1" applyNumberFormat="1" applyFont="1" applyFill="1" applyBorder="1" applyAlignment="1" applyProtection="1">
      <alignment horizontal="right"/>
    </xf>
    <xf numFmtId="165" fontId="3" fillId="4" borderId="15" xfId="0" applyNumberFormat="1" applyFont="1" applyFill="1" applyBorder="1"/>
    <xf numFmtId="165" fontId="3" fillId="0" borderId="14" xfId="0" applyNumberFormat="1" applyFont="1" applyBorder="1"/>
    <xf numFmtId="165" fontId="3" fillId="4" borderId="14" xfId="0" applyNumberFormat="1" applyFont="1" applyFill="1" applyBorder="1"/>
    <xf numFmtId="165" fontId="3" fillId="0" borderId="14" xfId="0" applyNumberFormat="1" applyFont="1" applyBorder="1" applyAlignment="1">
      <alignment horizontal="center"/>
    </xf>
    <xf numFmtId="165" fontId="3" fillId="0" borderId="14" xfId="3" applyNumberFormat="1" applyFont="1" applyFill="1" applyBorder="1" applyAlignment="1" applyProtection="1"/>
    <xf numFmtId="165" fontId="3" fillId="5" borderId="10" xfId="1" applyNumberFormat="1" applyFont="1" applyFill="1" applyBorder="1" applyAlignment="1" applyProtection="1">
      <alignment horizontal="right"/>
    </xf>
    <xf numFmtId="165" fontId="3" fillId="4" borderId="9" xfId="0" applyNumberFormat="1" applyFont="1" applyFill="1" applyBorder="1"/>
    <xf numFmtId="165" fontId="3" fillId="0" borderId="8" xfId="0" applyNumberFormat="1" applyFont="1" applyBorder="1"/>
    <xf numFmtId="165" fontId="3" fillId="4" borderId="8" xfId="0" applyNumberFormat="1" applyFont="1" applyFill="1" applyBorder="1"/>
    <xf numFmtId="165" fontId="3" fillId="0" borderId="8" xfId="0" applyNumberFormat="1" applyFont="1" applyBorder="1" applyAlignment="1">
      <alignment horizontal="center"/>
    </xf>
    <xf numFmtId="165" fontId="3" fillId="0" borderId="8" xfId="3" applyNumberFormat="1" applyFont="1" applyFill="1" applyBorder="1" applyAlignment="1" applyProtection="1"/>
    <xf numFmtId="165" fontId="4" fillId="5" borderId="3" xfId="1" applyNumberFormat="1" applyFont="1" applyFill="1" applyBorder="1" applyAlignment="1" applyProtection="1">
      <alignment vertical="center"/>
    </xf>
    <xf numFmtId="165" fontId="4" fillId="5" borderId="4" xfId="1" applyNumberFormat="1" applyFont="1" applyFill="1" applyBorder="1" applyAlignment="1" applyProtection="1">
      <alignment vertical="center"/>
    </xf>
    <xf numFmtId="165" fontId="5" fillId="0" borderId="3" xfId="1" applyNumberFormat="1" applyFont="1" applyBorder="1" applyAlignment="1" applyProtection="1"/>
    <xf numFmtId="165" fontId="5" fillId="0" borderId="4" xfId="1" applyNumberFormat="1" applyFont="1" applyBorder="1" applyAlignment="1" applyProtection="1"/>
    <xf numFmtId="165" fontId="4" fillId="4" borderId="4" xfId="1" applyNumberFormat="1" applyFont="1" applyFill="1" applyBorder="1" applyAlignment="1" applyProtection="1">
      <alignment vertical="center"/>
    </xf>
    <xf numFmtId="165" fontId="5" fillId="0" borderId="3" xfId="0" applyNumberFormat="1" applyFont="1" applyBorder="1"/>
    <xf numFmtId="165" fontId="5" fillId="0" borderId="3" xfId="0" applyNumberFormat="1" applyFont="1" applyBorder="1" applyAlignment="1">
      <alignment horizontal="center"/>
    </xf>
    <xf numFmtId="165" fontId="5" fillId="4" borderId="3" xfId="0" applyNumberFormat="1" applyFont="1" applyFill="1" applyBorder="1" applyAlignment="1">
      <alignment horizontal="center"/>
    </xf>
    <xf numFmtId="165" fontId="4" fillId="0" borderId="3" xfId="0" applyNumberFormat="1" applyFont="1" applyBorder="1" applyAlignment="1">
      <alignment horizontal="center"/>
    </xf>
    <xf numFmtId="165" fontId="3" fillId="10" borderId="0" xfId="0" applyNumberFormat="1" applyFont="1" applyFill="1"/>
    <xf numFmtId="165" fontId="3" fillId="10" borderId="1" xfId="1" applyNumberFormat="1" applyFont="1" applyFill="1" applyBorder="1" applyAlignment="1" applyProtection="1">
      <alignment horizontal="right"/>
    </xf>
    <xf numFmtId="165" fontId="3" fillId="10" borderId="1" xfId="3" applyNumberFormat="1" applyFont="1" applyFill="1" applyBorder="1" applyAlignment="1" applyProtection="1">
      <alignment horizontal="center"/>
    </xf>
    <xf numFmtId="165" fontId="3" fillId="10" borderId="1" xfId="2" applyNumberFormat="1" applyFont="1" applyFill="1" applyBorder="1" applyAlignment="1" applyProtection="1">
      <alignment vertical="center"/>
    </xf>
    <xf numFmtId="165" fontId="3" fillId="4" borderId="12" xfId="0" applyNumberFormat="1" applyFont="1" applyFill="1" applyBorder="1"/>
    <xf numFmtId="165" fontId="6" fillId="0" borderId="5" xfId="2" applyNumberFormat="1" applyFont="1" applyFill="1" applyBorder="1" applyAlignment="1" applyProtection="1"/>
    <xf numFmtId="165" fontId="3" fillId="0" borderId="5" xfId="0" applyNumberFormat="1" applyFont="1" applyBorder="1"/>
    <xf numFmtId="165" fontId="3" fillId="5" borderId="11" xfId="1" applyNumberFormat="1" applyFont="1" applyFill="1" applyBorder="1" applyAlignment="1" applyProtection="1">
      <alignment horizontal="right"/>
    </xf>
    <xf numFmtId="165" fontId="4" fillId="4" borderId="3" xfId="0" applyNumberFormat="1" applyFont="1" applyFill="1" applyBorder="1"/>
    <xf numFmtId="165" fontId="5" fillId="0" borderId="3" xfId="0" applyNumberFormat="1" applyFont="1" applyBorder="1" applyAlignment="1">
      <alignment vertical="center"/>
    </xf>
    <xf numFmtId="165" fontId="3" fillId="0" borderId="7" xfId="0" applyNumberFormat="1" applyFont="1" applyBorder="1"/>
    <xf numFmtId="165" fontId="3" fillId="0" borderId="6" xfId="0" applyNumberFormat="1" applyFont="1" applyBorder="1"/>
    <xf numFmtId="165" fontId="3" fillId="5" borderId="4" xfId="1" applyNumberFormat="1" applyFont="1" applyFill="1" applyBorder="1" applyAlignment="1" applyProtection="1">
      <alignment vertical="center"/>
    </xf>
    <xf numFmtId="165" fontId="6" fillId="0" borderId="4" xfId="1" applyNumberFormat="1" applyFont="1" applyBorder="1" applyAlignment="1" applyProtection="1"/>
    <xf numFmtId="165" fontId="3" fillId="4" borderId="4" xfId="1" applyNumberFormat="1" applyFont="1" applyFill="1" applyBorder="1" applyAlignment="1" applyProtection="1">
      <alignment vertical="center"/>
    </xf>
    <xf numFmtId="165" fontId="6" fillId="4" borderId="4" xfId="0" applyNumberFormat="1" applyFont="1" applyFill="1" applyBorder="1" applyAlignment="1">
      <alignment horizontal="center"/>
    </xf>
    <xf numFmtId="165" fontId="6" fillId="0" borderId="4" xfId="0" applyNumberFormat="1" applyFont="1" applyBorder="1" applyAlignment="1">
      <alignment horizontal="center"/>
    </xf>
    <xf numFmtId="165" fontId="6" fillId="0" borderId="4" xfId="0" applyNumberFormat="1" applyFont="1" applyBorder="1"/>
    <xf numFmtId="165" fontId="3" fillId="0" borderId="4" xfId="0" applyNumberFormat="1" applyFont="1" applyBorder="1" applyAlignment="1">
      <alignment horizontal="center"/>
    </xf>
    <xf numFmtId="165" fontId="3" fillId="0" borderId="34" xfId="0" applyNumberFormat="1" applyFont="1" applyBorder="1"/>
    <xf numFmtId="165" fontId="3" fillId="10" borderId="0" xfId="1" applyNumberFormat="1" applyFont="1" applyFill="1" applyBorder="1" applyAlignment="1" applyProtection="1">
      <alignment horizontal="right"/>
    </xf>
    <xf numFmtId="165" fontId="3" fillId="10" borderId="0" xfId="3" applyNumberFormat="1" applyFont="1" applyFill="1" applyBorder="1" applyAlignment="1" applyProtection="1">
      <alignment horizontal="center"/>
    </xf>
    <xf numFmtId="165" fontId="3" fillId="10" borderId="52" xfId="3" applyNumberFormat="1" applyFont="1" applyFill="1" applyBorder="1" applyAlignment="1" applyProtection="1">
      <alignment horizontal="center"/>
    </xf>
    <xf numFmtId="165" fontId="3" fillId="10" borderId="0" xfId="2" applyNumberFormat="1" applyFont="1" applyFill="1" applyBorder="1" applyAlignment="1" applyProtection="1">
      <alignment vertical="center"/>
    </xf>
    <xf numFmtId="165" fontId="3" fillId="0" borderId="19" xfId="3" applyNumberFormat="1" applyFont="1" applyFill="1" applyBorder="1" applyAlignment="1" applyProtection="1">
      <alignment horizontal="right" wrapText="1"/>
    </xf>
    <xf numFmtId="165" fontId="3" fillId="0" borderId="19" xfId="3" applyNumberFormat="1" applyFont="1" applyFill="1" applyBorder="1" applyAlignment="1" applyProtection="1">
      <alignment horizontal="center" wrapText="1"/>
    </xf>
    <xf numFmtId="165" fontId="3" fillId="4" borderId="19" xfId="3" applyNumberFormat="1" applyFont="1" applyFill="1" applyBorder="1" applyAlignment="1" applyProtection="1">
      <alignment horizontal="right" wrapText="1"/>
    </xf>
    <xf numFmtId="165" fontId="3" fillId="0" borderId="19" xfId="3" applyNumberFormat="1" applyFont="1" applyFill="1" applyBorder="1" applyAlignment="1" applyProtection="1">
      <alignment horizontal="left" wrapText="1"/>
    </xf>
    <xf numFmtId="165" fontId="16" fillId="10" borderId="0" xfId="0" applyNumberFormat="1" applyFont="1" applyFill="1" applyAlignment="1">
      <alignment horizontal="center"/>
    </xf>
    <xf numFmtId="165" fontId="16" fillId="10" borderId="20" xfId="0" applyNumberFormat="1" applyFont="1" applyFill="1" applyBorder="1" applyAlignment="1">
      <alignment horizontal="center"/>
    </xf>
    <xf numFmtId="165" fontId="11" fillId="10" borderId="20" xfId="0" applyNumberFormat="1" applyFont="1" applyFill="1" applyBorder="1" applyAlignment="1">
      <alignment horizontal="center"/>
    </xf>
    <xf numFmtId="165" fontId="4" fillId="5" borderId="17" xfId="0" applyNumberFormat="1" applyFont="1" applyFill="1" applyBorder="1"/>
    <xf numFmtId="165" fontId="6" fillId="5" borderId="17" xfId="2" applyNumberFormat="1" applyFont="1" applyFill="1" applyBorder="1" applyProtection="1"/>
    <xf numFmtId="165" fontId="4" fillId="0" borderId="0" xfId="0" applyNumberFormat="1" applyFont="1"/>
    <xf numFmtId="165" fontId="4" fillId="4" borderId="15" xfId="0" applyNumberFormat="1" applyFont="1" applyFill="1" applyBorder="1" applyAlignment="1">
      <alignment wrapText="1"/>
    </xf>
    <xf numFmtId="165" fontId="4" fillId="0" borderId="14" xfId="0" applyNumberFormat="1" applyFont="1" applyBorder="1" applyAlignment="1">
      <alignment wrapText="1"/>
    </xf>
    <xf numFmtId="165" fontId="4" fillId="4" borderId="14" xfId="0" applyNumberFormat="1" applyFont="1" applyFill="1" applyBorder="1" applyAlignment="1">
      <alignment wrapText="1"/>
    </xf>
    <xf numFmtId="165" fontId="4" fillId="0" borderId="14" xfId="0" applyNumberFormat="1" applyFont="1" applyBorder="1" applyAlignment="1">
      <alignment horizontal="center"/>
    </xf>
    <xf numFmtId="165" fontId="3" fillId="0" borderId="14" xfId="3" applyNumberFormat="1" applyFont="1" applyFill="1" applyBorder="1" applyProtection="1"/>
    <xf numFmtId="165" fontId="4" fillId="4" borderId="9" xfId="0" applyNumberFormat="1" applyFont="1" applyFill="1" applyBorder="1" applyAlignment="1">
      <alignment wrapText="1"/>
    </xf>
    <xf numFmtId="165" fontId="4" fillId="0" borderId="8" xfId="0" applyNumberFormat="1" applyFont="1" applyBorder="1" applyAlignment="1">
      <alignment wrapText="1"/>
    </xf>
    <xf numFmtId="165" fontId="4" fillId="4" borderId="8" xfId="0" applyNumberFormat="1" applyFont="1" applyFill="1" applyBorder="1" applyAlignment="1">
      <alignment wrapText="1"/>
    </xf>
    <xf numFmtId="165" fontId="4" fillId="0" borderId="8" xfId="0" applyNumberFormat="1" applyFont="1" applyBorder="1" applyAlignment="1">
      <alignment horizontal="center"/>
    </xf>
    <xf numFmtId="165" fontId="3" fillId="0" borderId="8" xfId="3" applyNumberFormat="1" applyFont="1" applyFill="1" applyBorder="1" applyProtection="1"/>
    <xf numFmtId="165" fontId="5" fillId="0" borderId="3" xfId="1" applyNumberFormat="1" applyFont="1" applyBorder="1" applyProtection="1"/>
    <xf numFmtId="165" fontId="5" fillId="0" borderId="3" xfId="0" applyNumberFormat="1" applyFont="1" applyBorder="1" applyAlignment="1">
      <alignment wrapText="1"/>
    </xf>
    <xf numFmtId="165" fontId="5" fillId="0" borderId="3" xfId="0" applyNumberFormat="1" applyFont="1" applyBorder="1" applyAlignment="1">
      <alignment horizontal="center" wrapText="1"/>
    </xf>
    <xf numFmtId="165" fontId="5" fillId="4" borderId="3" xfId="0" applyNumberFormat="1" applyFont="1" applyFill="1" applyBorder="1" applyAlignment="1">
      <alignment horizontal="center" wrapText="1"/>
    </xf>
    <xf numFmtId="165" fontId="4" fillId="10" borderId="0" xfId="0" applyNumberFormat="1" applyFont="1" applyFill="1"/>
    <xf numFmtId="165" fontId="4" fillId="10" borderId="1" xfId="3" applyNumberFormat="1" applyFont="1" applyFill="1" applyBorder="1" applyAlignment="1" applyProtection="1">
      <alignment horizontal="center"/>
    </xf>
    <xf numFmtId="165" fontId="4" fillId="10" borderId="1" xfId="3" applyNumberFormat="1" applyFont="1" applyFill="1" applyBorder="1" applyAlignment="1" applyProtection="1">
      <alignment horizontal="center" wrapText="1"/>
    </xf>
    <xf numFmtId="165" fontId="4" fillId="4" borderId="12" xfId="0" applyNumberFormat="1" applyFont="1" applyFill="1" applyBorder="1"/>
    <xf numFmtId="165" fontId="4" fillId="4" borderId="8" xfId="0" applyNumberFormat="1" applyFont="1" applyFill="1" applyBorder="1"/>
    <xf numFmtId="165" fontId="4" fillId="0" borderId="8" xfId="0" applyNumberFormat="1" applyFont="1" applyBorder="1"/>
    <xf numFmtId="165" fontId="6" fillId="0" borderId="5" xfId="2" applyNumberFormat="1" applyFont="1" applyFill="1" applyBorder="1" applyProtection="1"/>
    <xf numFmtId="165" fontId="4" fillId="0" borderId="5" xfId="0" applyNumberFormat="1" applyFont="1" applyBorder="1"/>
    <xf numFmtId="165" fontId="4" fillId="4" borderId="9" xfId="0" applyNumberFormat="1" applyFont="1" applyFill="1" applyBorder="1"/>
    <xf numFmtId="165" fontId="4" fillId="4" borderId="3" xfId="0" applyNumberFormat="1" applyFont="1" applyFill="1" applyBorder="1" applyAlignment="1">
      <alignment wrapText="1"/>
    </xf>
    <xf numFmtId="165" fontId="5" fillId="0" borderId="3" xfId="0" applyNumberFormat="1" applyFont="1" applyBorder="1" applyAlignment="1">
      <alignment vertical="center" wrapText="1"/>
    </xf>
    <xf numFmtId="165" fontId="4" fillId="0" borderId="7" xfId="0" applyNumberFormat="1" applyFont="1" applyBorder="1"/>
    <xf numFmtId="165" fontId="4" fillId="0" borderId="6" xfId="0" applyNumberFormat="1" applyFont="1" applyBorder="1"/>
    <xf numFmtId="165" fontId="4" fillId="5" borderId="3" xfId="1" applyNumberFormat="1" applyFont="1" applyFill="1" applyBorder="1" applyAlignment="1" applyProtection="1">
      <alignment vertical="center" wrapText="1"/>
    </xf>
    <xf numFmtId="165" fontId="4" fillId="5" borderId="4" xfId="1" applyNumberFormat="1" applyFont="1" applyFill="1" applyBorder="1" applyAlignment="1" applyProtection="1">
      <alignment vertical="center" wrapText="1"/>
    </xf>
    <xf numFmtId="165" fontId="4" fillId="4" borderId="4" xfId="1" applyNumberFormat="1" applyFont="1" applyFill="1" applyBorder="1" applyAlignment="1" applyProtection="1">
      <alignment vertical="center" wrapText="1"/>
    </xf>
    <xf numFmtId="165" fontId="4" fillId="0" borderId="3" xfId="1" applyNumberFormat="1" applyFont="1" applyBorder="1" applyAlignment="1" applyProtection="1">
      <alignment horizontal="center" vertical="center" wrapText="1"/>
    </xf>
    <xf numFmtId="165" fontId="5" fillId="0" borderId="3" xfId="0" applyNumberFormat="1" applyFont="1" applyBorder="1" applyAlignment="1">
      <alignment horizontal="center" vertical="center" wrapText="1"/>
    </xf>
    <xf numFmtId="165" fontId="5" fillId="4" borderId="3" xfId="0" applyNumberFormat="1" applyFont="1" applyFill="1" applyBorder="1" applyAlignment="1">
      <alignment horizontal="center" vertical="center" wrapText="1"/>
    </xf>
    <xf numFmtId="165" fontId="4" fillId="0" borderId="3" xfId="0" applyNumberFormat="1" applyFont="1" applyBorder="1" applyAlignment="1">
      <alignment horizontal="center" vertical="center" wrapText="1"/>
    </xf>
    <xf numFmtId="165" fontId="8" fillId="10" borderId="1" xfId="1" applyNumberFormat="1" applyFont="1" applyFill="1" applyBorder="1" applyAlignment="1" applyProtection="1">
      <alignment horizontal="right"/>
    </xf>
    <xf numFmtId="165" fontId="4" fillId="10" borderId="2" xfId="3" applyNumberFormat="1" applyFont="1" applyFill="1" applyBorder="1" applyAlignment="1" applyProtection="1">
      <alignment horizontal="center"/>
    </xf>
    <xf numFmtId="165" fontId="3" fillId="0" borderId="19" xfId="3" applyNumberFormat="1" applyFont="1" applyFill="1" applyBorder="1" applyAlignment="1" applyProtection="1">
      <alignment horizontal="center"/>
    </xf>
    <xf numFmtId="165" fontId="3" fillId="0" borderId="19" xfId="3" applyNumberFormat="1" applyFont="1" applyFill="1" applyBorder="1" applyAlignment="1" applyProtection="1">
      <alignment horizontal="left"/>
    </xf>
    <xf numFmtId="165" fontId="11" fillId="10" borderId="0" xfId="0" applyNumberFormat="1" applyFont="1" applyFill="1" applyAlignment="1">
      <alignment horizontal="center"/>
    </xf>
    <xf numFmtId="165" fontId="14" fillId="5" borderId="17" xfId="0" applyNumberFormat="1" applyFont="1" applyFill="1" applyBorder="1"/>
    <xf numFmtId="165" fontId="14" fillId="5" borderId="17" xfId="0" applyNumberFormat="1" applyFont="1" applyFill="1" applyBorder="1" applyAlignment="1">
      <alignment wrapText="1"/>
    </xf>
    <xf numFmtId="165" fontId="9" fillId="5" borderId="17" xfId="2" applyNumberFormat="1" applyFont="1" applyFill="1" applyBorder="1" applyAlignment="1" applyProtection="1"/>
    <xf numFmtId="165" fontId="9" fillId="5" borderId="17" xfId="2" applyNumberFormat="1" applyFont="1" applyFill="1" applyBorder="1" applyAlignment="1" applyProtection="1">
      <alignment vertical="center"/>
    </xf>
    <xf numFmtId="165" fontId="4" fillId="4" borderId="15" xfId="0" applyNumberFormat="1" applyFont="1" applyFill="1" applyBorder="1"/>
    <xf numFmtId="165" fontId="4" fillId="0" borderId="14" xfId="0" applyNumberFormat="1" applyFont="1" applyBorder="1"/>
    <xf numFmtId="165" fontId="4" fillId="4" borderId="14" xfId="0" applyNumberFormat="1" applyFont="1" applyFill="1" applyBorder="1"/>
    <xf numFmtId="165" fontId="8" fillId="0" borderId="14" xfId="3" applyNumberFormat="1" applyFont="1" applyFill="1" applyBorder="1" applyAlignment="1" applyProtection="1"/>
    <xf numFmtId="165" fontId="8" fillId="0" borderId="8" xfId="3" applyNumberFormat="1" applyFont="1" applyFill="1" applyBorder="1" applyAlignment="1" applyProtection="1"/>
    <xf numFmtId="165" fontId="14" fillId="4" borderId="8" xfId="0" applyNumberFormat="1" applyFont="1" applyFill="1" applyBorder="1"/>
    <xf numFmtId="165" fontId="14" fillId="0" borderId="8" xfId="0" applyNumberFormat="1" applyFont="1" applyBorder="1" applyAlignment="1">
      <alignment wrapText="1"/>
    </xf>
    <xf numFmtId="165" fontId="9" fillId="0" borderId="5" xfId="2" applyNumberFormat="1" applyFont="1" applyFill="1" applyBorder="1" applyAlignment="1" applyProtection="1"/>
    <xf numFmtId="165" fontId="5" fillId="0" borderId="3" xfId="1" applyNumberFormat="1" applyFont="1" applyBorder="1" applyAlignment="1" applyProtection="1">
      <alignment vertical="center"/>
    </xf>
    <xf numFmtId="165" fontId="4" fillId="0" borderId="0" xfId="0" applyNumberFormat="1" applyFont="1" applyAlignment="1">
      <alignment vertical="center"/>
    </xf>
    <xf numFmtId="165" fontId="5" fillId="4" borderId="3" xfId="0" applyNumberFormat="1" applyFont="1" applyFill="1" applyBorder="1" applyAlignment="1">
      <alignment horizontal="center" vertical="center"/>
    </xf>
    <xf numFmtId="165" fontId="5"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5" xfId="0" applyNumberFormat="1" applyFont="1" applyBorder="1" applyAlignment="1">
      <alignment vertical="center"/>
    </xf>
    <xf numFmtId="165" fontId="4" fillId="4" borderId="4" xfId="1" applyNumberFormat="1" applyFont="1" applyFill="1" applyBorder="1" applyAlignment="1" applyProtection="1">
      <alignment horizontal="center" vertical="center"/>
    </xf>
    <xf numFmtId="165" fontId="14" fillId="0" borderId="5" xfId="0" applyNumberFormat="1" applyFont="1" applyBorder="1"/>
    <xf numFmtId="165" fontId="14" fillId="0" borderId="7" xfId="0" applyNumberFormat="1" applyFont="1" applyBorder="1"/>
    <xf numFmtId="165" fontId="14" fillId="0" borderId="6" xfId="0" applyNumberFormat="1" applyFont="1" applyBorder="1" applyAlignment="1">
      <alignment wrapText="1"/>
    </xf>
    <xf numFmtId="165" fontId="4" fillId="10" borderId="2" xfId="3" applyNumberFormat="1" applyFont="1" applyFill="1" applyBorder="1" applyAlignment="1" applyProtection="1">
      <alignment horizontal="center" wrapText="1"/>
    </xf>
    <xf numFmtId="165" fontId="3" fillId="5" borderId="13" xfId="1" applyNumberFormat="1" applyFont="1" applyFill="1" applyBorder="1" applyAlignment="1" applyProtection="1">
      <alignment horizontal="right"/>
    </xf>
    <xf numFmtId="165" fontId="3" fillId="4" borderId="56" xfId="0" applyNumberFormat="1" applyFont="1" applyFill="1" applyBorder="1"/>
    <xf numFmtId="165" fontId="5" fillId="0" borderId="29" xfId="1" applyNumberFormat="1" applyFont="1" applyBorder="1" applyAlignment="1" applyProtection="1"/>
    <xf numFmtId="165" fontId="4" fillId="4" borderId="29" xfId="1" applyNumberFormat="1" applyFont="1" applyFill="1" applyBorder="1" applyAlignment="1" applyProtection="1">
      <alignment vertical="center"/>
    </xf>
    <xf numFmtId="165" fontId="5" fillId="4" borderId="29" xfId="0" applyNumberFormat="1" applyFont="1" applyFill="1" applyBorder="1" applyAlignment="1">
      <alignment horizontal="center"/>
    </xf>
    <xf numFmtId="165" fontId="4" fillId="0" borderId="29" xfId="0" applyNumberFormat="1" applyFont="1" applyBorder="1" applyAlignment="1">
      <alignment horizontal="center"/>
    </xf>
    <xf numFmtId="165" fontId="4" fillId="4" borderId="29" xfId="0" applyNumberFormat="1" applyFont="1" applyFill="1" applyBorder="1"/>
    <xf numFmtId="165" fontId="4" fillId="0" borderId="29" xfId="0" applyNumberFormat="1" applyFont="1" applyBorder="1"/>
    <xf numFmtId="165" fontId="5" fillId="0" borderId="29" xfId="2" applyNumberFormat="1" applyFont="1" applyFill="1" applyBorder="1" applyAlignment="1" applyProtection="1">
      <alignment horizontal="center"/>
    </xf>
    <xf numFmtId="165" fontId="5" fillId="0" borderId="29" xfId="0" applyNumberFormat="1" applyFont="1" applyBorder="1"/>
    <xf numFmtId="165" fontId="5" fillId="0" borderId="29" xfId="0" applyNumberFormat="1" applyFont="1" applyBorder="1" applyAlignment="1">
      <alignment horizontal="center"/>
    </xf>
    <xf numFmtId="165" fontId="5" fillId="0" borderId="53" xfId="1" applyNumberFormat="1" applyFont="1" applyBorder="1" applyAlignment="1" applyProtection="1"/>
    <xf numFmtId="165" fontId="4" fillId="4" borderId="13" xfId="1" applyNumberFormat="1" applyFont="1" applyFill="1" applyBorder="1" applyAlignment="1" applyProtection="1">
      <alignment vertical="center"/>
    </xf>
    <xf numFmtId="165" fontId="5" fillId="4" borderId="55" xfId="0" applyNumberFormat="1" applyFont="1" applyFill="1" applyBorder="1" applyAlignment="1">
      <alignment horizontal="center"/>
    </xf>
    <xf numFmtId="165" fontId="5" fillId="0" borderId="28" xfId="0" applyNumberFormat="1" applyFont="1" applyBorder="1" applyAlignment="1">
      <alignment horizontal="center"/>
    </xf>
    <xf numFmtId="165" fontId="5" fillId="4" borderId="28" xfId="0" applyNumberFormat="1" applyFont="1" applyFill="1" applyBorder="1" applyAlignment="1">
      <alignment horizontal="center"/>
    </xf>
    <xf numFmtId="165" fontId="5" fillId="0" borderId="28" xfId="0" applyNumberFormat="1" applyFont="1" applyBorder="1"/>
    <xf numFmtId="165" fontId="4" fillId="0" borderId="54" xfId="0" applyNumberFormat="1" applyFont="1" applyBorder="1" applyAlignment="1">
      <alignment horizontal="center"/>
    </xf>
    <xf numFmtId="165" fontId="5" fillId="0" borderId="53" xfId="0" applyNumberFormat="1" applyFont="1" applyBorder="1"/>
    <xf numFmtId="165" fontId="3" fillId="5" borderId="3" xfId="1" applyNumberFormat="1" applyFont="1" applyFill="1" applyBorder="1" applyAlignment="1" applyProtection="1">
      <alignment vertical="center"/>
    </xf>
    <xf numFmtId="165" fontId="6" fillId="0" borderId="3" xfId="1" applyNumberFormat="1" applyFont="1" applyBorder="1" applyAlignment="1" applyProtection="1"/>
    <xf numFmtId="165" fontId="3" fillId="4" borderId="3" xfId="0" applyNumberFormat="1" applyFont="1" applyFill="1" applyBorder="1"/>
    <xf numFmtId="165" fontId="6" fillId="0" borderId="3" xfId="0" applyNumberFormat="1" applyFont="1" applyBorder="1"/>
    <xf numFmtId="165" fontId="6" fillId="0" borderId="3" xfId="0" applyNumberFormat="1" applyFont="1" applyBorder="1" applyAlignment="1">
      <alignment horizontal="center"/>
    </xf>
    <xf numFmtId="165" fontId="6" fillId="4" borderId="3" xfId="0" applyNumberFormat="1" applyFont="1" applyFill="1" applyBorder="1" applyAlignment="1">
      <alignment horizontal="center"/>
    </xf>
    <xf numFmtId="165" fontId="3" fillId="0" borderId="3" xfId="0" applyNumberFormat="1" applyFont="1" applyBorder="1" applyAlignment="1">
      <alignment horizontal="center"/>
    </xf>
    <xf numFmtId="165" fontId="6" fillId="0" borderId="3" xfId="0" applyNumberFormat="1" applyFont="1" applyBorder="1" applyAlignment="1">
      <alignment vertical="center"/>
    </xf>
    <xf numFmtId="165" fontId="3" fillId="5" borderId="32" xfId="1" applyNumberFormat="1" applyFont="1" applyFill="1" applyBorder="1" applyAlignment="1" applyProtection="1">
      <alignment horizontal="right"/>
    </xf>
    <xf numFmtId="165" fontId="4" fillId="0" borderId="32" xfId="0" applyNumberFormat="1" applyFont="1" applyBorder="1"/>
    <xf numFmtId="165" fontId="6" fillId="0" borderId="32" xfId="2" applyNumberFormat="1" applyFont="1" applyFill="1" applyBorder="1" applyProtection="1"/>
    <xf numFmtId="165" fontId="6" fillId="5" borderId="32" xfId="2" applyNumberFormat="1" applyFont="1" applyFill="1" applyBorder="1" applyAlignment="1" applyProtection="1">
      <alignment vertical="center"/>
    </xf>
    <xf numFmtId="165" fontId="4" fillId="0" borderId="31" xfId="0" applyNumberFormat="1" applyFont="1" applyBorder="1"/>
    <xf numFmtId="165" fontId="3" fillId="0" borderId="31" xfId="1" applyNumberFormat="1" applyFont="1" applyBorder="1" applyAlignment="1" applyProtection="1">
      <alignment horizontal="right"/>
    </xf>
    <xf numFmtId="165" fontId="3" fillId="4" borderId="31" xfId="1" applyNumberFormat="1" applyFont="1" applyFill="1" applyBorder="1" applyAlignment="1" applyProtection="1">
      <alignment horizontal="right"/>
    </xf>
    <xf numFmtId="165" fontId="4" fillId="4" borderId="31" xfId="0" applyNumberFormat="1" applyFont="1" applyFill="1" applyBorder="1" applyAlignment="1">
      <alignment wrapText="1"/>
    </xf>
    <xf numFmtId="165" fontId="4" fillId="0" borderId="31" xfId="0" applyNumberFormat="1" applyFont="1" applyBorder="1" applyAlignment="1">
      <alignment wrapText="1"/>
    </xf>
    <xf numFmtId="165" fontId="4" fillId="0" borderId="31" xfId="0" applyNumberFormat="1" applyFont="1" applyBorder="1" applyAlignment="1">
      <alignment horizontal="center"/>
    </xf>
    <xf numFmtId="165" fontId="3" fillId="0" borderId="31" xfId="3" applyNumberFormat="1" applyFont="1" applyFill="1" applyBorder="1" applyProtection="1"/>
    <xf numFmtId="165" fontId="3" fillId="5" borderId="19" xfId="1" applyNumberFormat="1" applyFont="1" applyFill="1" applyBorder="1" applyAlignment="1" applyProtection="1">
      <alignment horizontal="right"/>
    </xf>
    <xf numFmtId="165" fontId="4" fillId="4" borderId="19" xfId="0" applyNumberFormat="1" applyFont="1" applyFill="1" applyBorder="1" applyAlignment="1">
      <alignment wrapText="1"/>
    </xf>
    <xf numFmtId="165" fontId="4" fillId="0" borderId="19" xfId="0" applyNumberFormat="1" applyFont="1" applyBorder="1" applyAlignment="1">
      <alignment wrapText="1"/>
    </xf>
    <xf numFmtId="165" fontId="4" fillId="0" borderId="19" xfId="0" applyNumberFormat="1" applyFont="1" applyBorder="1" applyAlignment="1">
      <alignment horizontal="center"/>
    </xf>
    <xf numFmtId="165" fontId="3" fillId="0" borderId="19" xfId="3" applyNumberFormat="1" applyFont="1" applyFill="1" applyBorder="1" applyProtection="1"/>
    <xf numFmtId="165" fontId="4" fillId="5" borderId="19" xfId="1" applyNumberFormat="1" applyFont="1" applyFill="1" applyBorder="1" applyAlignment="1" applyProtection="1">
      <alignment vertical="center"/>
    </xf>
    <xf numFmtId="165" fontId="5" fillId="0" borderId="19" xfId="1" applyNumberFormat="1" applyFont="1" applyBorder="1" applyProtection="1"/>
    <xf numFmtId="165" fontId="4" fillId="4" borderId="19" xfId="1" applyNumberFormat="1" applyFont="1" applyFill="1" applyBorder="1" applyAlignment="1" applyProtection="1">
      <alignment vertical="center"/>
    </xf>
    <xf numFmtId="165" fontId="5" fillId="0" borderId="19" xfId="0" applyNumberFormat="1" applyFont="1" applyBorder="1" applyAlignment="1">
      <alignment wrapText="1"/>
    </xf>
    <xf numFmtId="165" fontId="5" fillId="0" borderId="19" xfId="0" applyNumberFormat="1" applyFont="1" applyBorder="1" applyAlignment="1">
      <alignment horizontal="center" wrapText="1"/>
    </xf>
    <xf numFmtId="165" fontId="5" fillId="4" borderId="19" xfId="0" applyNumberFormat="1" applyFont="1" applyFill="1" applyBorder="1" applyAlignment="1">
      <alignment horizontal="center" wrapText="1"/>
    </xf>
    <xf numFmtId="165" fontId="4" fillId="10" borderId="19" xfId="0" applyNumberFormat="1" applyFont="1" applyFill="1" applyBorder="1"/>
    <xf numFmtId="165" fontId="3" fillId="10" borderId="19" xfId="1" applyNumberFormat="1" applyFont="1" applyFill="1" applyBorder="1" applyAlignment="1" applyProtection="1">
      <alignment horizontal="right"/>
    </xf>
    <xf numFmtId="165" fontId="4" fillId="10" borderId="19" xfId="3" applyNumberFormat="1" applyFont="1" applyFill="1" applyBorder="1" applyAlignment="1" applyProtection="1">
      <alignment horizontal="center"/>
    </xf>
    <xf numFmtId="165" fontId="4" fillId="10" borderId="19" xfId="3" applyNumberFormat="1" applyFont="1" applyFill="1" applyBorder="1" applyAlignment="1" applyProtection="1">
      <alignment horizontal="center" wrapText="1"/>
    </xf>
    <xf numFmtId="165" fontId="3" fillId="10" borderId="19" xfId="2" applyNumberFormat="1" applyFont="1" applyFill="1" applyBorder="1" applyAlignment="1" applyProtection="1">
      <alignment vertical="center"/>
    </xf>
    <xf numFmtId="165" fontId="4" fillId="4" borderId="19" xfId="0" applyNumberFormat="1" applyFont="1" applyFill="1" applyBorder="1"/>
    <xf numFmtId="165" fontId="4" fillId="0" borderId="19" xfId="0" applyNumberFormat="1" applyFont="1" applyBorder="1"/>
    <xf numFmtId="165" fontId="6" fillId="0" borderId="19" xfId="2" applyNumberFormat="1" applyFont="1" applyFill="1" applyBorder="1" applyProtection="1"/>
    <xf numFmtId="165" fontId="5" fillId="0" borderId="19" xfId="1" applyNumberFormat="1" applyFont="1" applyBorder="1" applyAlignment="1" applyProtection="1"/>
    <xf numFmtId="165" fontId="4" fillId="4" borderId="19" xfId="1" applyNumberFormat="1" applyFont="1" applyFill="1" applyBorder="1" applyAlignment="1" applyProtection="1"/>
    <xf numFmtId="165" fontId="5" fillId="4" borderId="19" xfId="0" applyNumberFormat="1" applyFont="1" applyFill="1" applyBorder="1" applyAlignment="1">
      <alignment horizontal="center"/>
    </xf>
    <xf numFmtId="165" fontId="5" fillId="0" borderId="19" xfId="0" applyNumberFormat="1" applyFont="1" applyBorder="1" applyAlignment="1">
      <alignment horizontal="center"/>
    </xf>
    <xf numFmtId="165" fontId="5" fillId="0" borderId="19" xfId="0" applyNumberFormat="1" applyFont="1" applyBorder="1"/>
    <xf numFmtId="165" fontId="5" fillId="0" borderId="19" xfId="0" applyNumberFormat="1" applyFont="1" applyBorder="1" applyAlignment="1">
      <alignment vertical="center" wrapText="1"/>
    </xf>
    <xf numFmtId="165" fontId="4" fillId="0" borderId="19" xfId="1" applyNumberFormat="1" applyFont="1" applyBorder="1" applyAlignment="1" applyProtection="1">
      <alignment horizontal="center" vertical="center" wrapText="1"/>
    </xf>
    <xf numFmtId="165" fontId="5" fillId="0" borderId="19" xfId="0" applyNumberFormat="1" applyFont="1" applyBorder="1" applyAlignment="1">
      <alignment horizontal="center" vertical="center" wrapText="1"/>
    </xf>
    <xf numFmtId="165" fontId="5" fillId="4" borderId="19" xfId="0" applyNumberFormat="1" applyFont="1" applyFill="1" applyBorder="1" applyAlignment="1">
      <alignment horizontal="center" vertical="center" wrapText="1"/>
    </xf>
    <xf numFmtId="165" fontId="4" fillId="0" borderId="19" xfId="0" applyNumberFormat="1" applyFont="1" applyBorder="1" applyAlignment="1">
      <alignment horizontal="center" vertical="center"/>
    </xf>
    <xf numFmtId="165" fontId="3" fillId="4" borderId="19" xfId="3" applyNumberFormat="1" applyFont="1" applyFill="1" applyBorder="1" applyAlignment="1" applyProtection="1">
      <alignment horizontal="center" wrapText="1"/>
    </xf>
    <xf numFmtId="165" fontId="11" fillId="10" borderId="1" xfId="0" applyNumberFormat="1" applyFont="1" applyFill="1" applyBorder="1" applyAlignment="1">
      <alignment horizontal="center"/>
    </xf>
    <xf numFmtId="165" fontId="4" fillId="5" borderId="32" xfId="0" applyNumberFormat="1" applyFont="1" applyFill="1" applyBorder="1"/>
    <xf numFmtId="165" fontId="6" fillId="5" borderId="32" xfId="2" applyNumberFormat="1" applyFont="1" applyFill="1" applyBorder="1" applyAlignment="1" applyProtection="1"/>
    <xf numFmtId="165" fontId="4" fillId="4" borderId="31" xfId="0" applyNumberFormat="1" applyFont="1" applyFill="1" applyBorder="1"/>
    <xf numFmtId="165" fontId="3" fillId="0" borderId="31" xfId="3" applyNumberFormat="1" applyFont="1" applyFill="1" applyBorder="1" applyAlignment="1" applyProtection="1"/>
    <xf numFmtId="165" fontId="3" fillId="9" borderId="19" xfId="1" applyNumberFormat="1" applyFont="1" applyFill="1" applyBorder="1" applyAlignment="1" applyProtection="1">
      <alignment horizontal="right"/>
    </xf>
    <xf numFmtId="165" fontId="3" fillId="0" borderId="19" xfId="3" applyNumberFormat="1" applyFont="1" applyFill="1" applyBorder="1" applyAlignment="1" applyProtection="1"/>
    <xf numFmtId="165" fontId="5" fillId="0" borderId="19" xfId="0" applyNumberFormat="1" applyFont="1" applyBorder="1" applyAlignment="1">
      <alignment horizontal="left"/>
    </xf>
    <xf numFmtId="165" fontId="5" fillId="4" borderId="19" xfId="0" applyNumberFormat="1" applyFont="1" applyFill="1" applyBorder="1" applyAlignment="1">
      <alignment horizontal="left"/>
    </xf>
    <xf numFmtId="165" fontId="4" fillId="0" borderId="19" xfId="0" applyNumberFormat="1" applyFont="1" applyBorder="1" applyAlignment="1">
      <alignment horizontal="left"/>
    </xf>
    <xf numFmtId="165" fontId="4" fillId="4" borderId="19" xfId="0" applyNumberFormat="1" applyFont="1" applyFill="1" applyBorder="1" applyAlignment="1">
      <alignment horizontal="left"/>
    </xf>
    <xf numFmtId="165" fontId="6" fillId="0" borderId="19" xfId="2" applyNumberFormat="1" applyFont="1" applyFill="1" applyBorder="1" applyAlignment="1" applyProtection="1">
      <alignment horizontal="left"/>
    </xf>
    <xf numFmtId="165" fontId="4" fillId="0" borderId="51" xfId="0" applyNumberFormat="1" applyFont="1" applyBorder="1"/>
    <xf numFmtId="165" fontId="4" fillId="0" borderId="51" xfId="0" applyNumberFormat="1" applyFont="1" applyBorder="1" applyAlignment="1">
      <alignment horizontal="left"/>
    </xf>
    <xf numFmtId="165" fontId="4" fillId="10" borderId="19" xfId="3" applyNumberFormat="1" applyFont="1" applyFill="1" applyBorder="1" applyAlignment="1" applyProtection="1">
      <alignment horizontal="left"/>
    </xf>
    <xf numFmtId="165" fontId="5" fillId="0" borderId="19" xfId="0" applyNumberFormat="1" applyFont="1" applyBorder="1" applyAlignment="1">
      <alignment vertical="center"/>
    </xf>
    <xf numFmtId="165" fontId="3" fillId="8" borderId="19" xfId="1" applyNumberFormat="1" applyFont="1" applyFill="1" applyBorder="1" applyAlignment="1" applyProtection="1">
      <alignment horizontal="right"/>
    </xf>
    <xf numFmtId="165" fontId="4" fillId="0" borderId="19" xfId="1" applyNumberFormat="1" applyFont="1" applyBorder="1" applyAlignment="1" applyProtection="1">
      <alignment horizontal="left" vertical="center"/>
    </xf>
    <xf numFmtId="165" fontId="5" fillId="0" borderId="19" xfId="0" applyNumberFormat="1" applyFont="1" applyBorder="1" applyAlignment="1">
      <alignment horizontal="left" vertical="center"/>
    </xf>
    <xf numFmtId="165" fontId="5" fillId="4" borderId="19" xfId="0" applyNumberFormat="1" applyFont="1" applyFill="1" applyBorder="1" applyAlignment="1">
      <alignment horizontal="left" vertical="center"/>
    </xf>
    <xf numFmtId="165" fontId="4" fillId="0" borderId="19" xfId="0" applyNumberFormat="1" applyFont="1" applyBorder="1" applyAlignment="1">
      <alignment horizontal="left" vertical="center"/>
    </xf>
    <xf numFmtId="165" fontId="17" fillId="7" borderId="32" xfId="0" applyNumberFormat="1" applyFont="1" applyFill="1" applyBorder="1" applyAlignment="1">
      <alignment horizontal="right"/>
    </xf>
    <xf numFmtId="165" fontId="7" fillId="7" borderId="32" xfId="0" applyNumberFormat="1" applyFont="1" applyFill="1" applyBorder="1"/>
    <xf numFmtId="165" fontId="6" fillId="7" borderId="32" xfId="0" applyNumberFormat="1" applyFont="1" applyFill="1" applyBorder="1"/>
    <xf numFmtId="165" fontId="6" fillId="7" borderId="32" xfId="0" applyNumberFormat="1" applyFont="1" applyFill="1" applyBorder="1" applyAlignment="1">
      <alignment vertical="center"/>
    </xf>
    <xf numFmtId="165" fontId="17" fillId="0" borderId="57" xfId="0" applyNumberFormat="1" applyFont="1" applyBorder="1" applyAlignment="1">
      <alignment horizontal="right"/>
    </xf>
    <xf numFmtId="165" fontId="7" fillId="6" borderId="57" xfId="0" applyNumberFormat="1" applyFont="1" applyFill="1" applyBorder="1" applyAlignment="1">
      <alignment wrapText="1"/>
    </xf>
    <xf numFmtId="165" fontId="7" fillId="0" borderId="57" xfId="0" applyNumberFormat="1" applyFont="1" applyBorder="1" applyAlignment="1">
      <alignment wrapText="1"/>
    </xf>
    <xf numFmtId="165" fontId="7" fillId="0" borderId="57" xfId="0" applyNumberFormat="1" applyFont="1" applyBorder="1" applyAlignment="1">
      <alignment horizontal="center"/>
    </xf>
    <xf numFmtId="165" fontId="17" fillId="0" borderId="57" xfId="0" applyNumberFormat="1" applyFont="1" applyBorder="1"/>
    <xf numFmtId="165" fontId="17" fillId="7" borderId="19" xfId="0" applyNumberFormat="1" applyFont="1" applyFill="1" applyBorder="1" applyAlignment="1">
      <alignment horizontal="right"/>
    </xf>
    <xf numFmtId="165" fontId="7" fillId="6" borderId="19" xfId="0" applyNumberFormat="1" applyFont="1" applyFill="1" applyBorder="1" applyAlignment="1">
      <alignment wrapText="1"/>
    </xf>
    <xf numFmtId="165" fontId="7" fillId="0" borderId="19" xfId="0" applyNumberFormat="1" applyFont="1" applyBorder="1" applyAlignment="1">
      <alignment wrapText="1"/>
    </xf>
    <xf numFmtId="165" fontId="7" fillId="0" borderId="19" xfId="0" applyNumberFormat="1" applyFont="1" applyBorder="1" applyAlignment="1">
      <alignment horizontal="center"/>
    </xf>
    <xf numFmtId="165" fontId="17" fillId="0" borderId="19" xfId="0" applyNumberFormat="1" applyFont="1" applyBorder="1"/>
    <xf numFmtId="165" fontId="7" fillId="7" borderId="19" xfId="0" applyNumberFormat="1" applyFont="1" applyFill="1" applyBorder="1" applyAlignment="1">
      <alignment vertical="center"/>
    </xf>
    <xf numFmtId="165" fontId="7" fillId="6" borderId="19" xfId="0" applyNumberFormat="1" applyFont="1" applyFill="1" applyBorder="1" applyAlignment="1">
      <alignment vertical="center"/>
    </xf>
    <xf numFmtId="165" fontId="5" fillId="6" borderId="19" xfId="0" applyNumberFormat="1" applyFont="1" applyFill="1" applyBorder="1" applyAlignment="1">
      <alignment horizontal="center" wrapText="1"/>
    </xf>
    <xf numFmtId="165" fontId="7" fillId="11" borderId="19" xfId="0" applyNumberFormat="1" applyFont="1" applyFill="1" applyBorder="1"/>
    <xf numFmtId="165" fontId="17" fillId="11" borderId="19" xfId="0" applyNumberFormat="1" applyFont="1" applyFill="1" applyBorder="1" applyAlignment="1">
      <alignment horizontal="right"/>
    </xf>
    <xf numFmtId="165" fontId="7" fillId="11" borderId="19" xfId="0" applyNumberFormat="1" applyFont="1" applyFill="1" applyBorder="1" applyAlignment="1">
      <alignment horizontal="center"/>
    </xf>
    <xf numFmtId="165" fontId="7" fillId="11" borderId="19" xfId="0" applyNumberFormat="1" applyFont="1" applyFill="1" applyBorder="1" applyAlignment="1">
      <alignment horizontal="center" wrapText="1"/>
    </xf>
    <xf numFmtId="165" fontId="17" fillId="11" borderId="19" xfId="0" applyNumberFormat="1" applyFont="1" applyFill="1" applyBorder="1" applyAlignment="1">
      <alignment vertical="center"/>
    </xf>
    <xf numFmtId="165" fontId="17" fillId="13" borderId="19" xfId="0" applyNumberFormat="1" applyFont="1" applyFill="1" applyBorder="1" applyAlignment="1">
      <alignment horizontal="right"/>
    </xf>
    <xf numFmtId="165" fontId="7" fillId="6" borderId="19" xfId="0" applyNumberFormat="1" applyFont="1" applyFill="1" applyBorder="1"/>
    <xf numFmtId="165" fontId="7" fillId="0" borderId="19" xfId="0" applyNumberFormat="1" applyFont="1" applyBorder="1"/>
    <xf numFmtId="165" fontId="6" fillId="0" borderId="19" xfId="0" applyNumberFormat="1" applyFont="1" applyBorder="1"/>
    <xf numFmtId="165" fontId="7" fillId="0" borderId="19" xfId="0" applyNumberFormat="1" applyFont="1" applyBorder="1" applyAlignment="1">
      <alignment vertical="center" wrapText="1"/>
    </xf>
    <xf numFmtId="165" fontId="7" fillId="0" borderId="19" xfId="0" applyNumberFormat="1" applyFont="1" applyBorder="1" applyAlignment="1">
      <alignment vertical="center"/>
    </xf>
    <xf numFmtId="165" fontId="7" fillId="0" borderId="21" xfId="0" applyNumberFormat="1" applyFont="1" applyBorder="1"/>
    <xf numFmtId="165" fontId="7" fillId="0" borderId="21" xfId="0" applyNumberFormat="1" applyFont="1" applyBorder="1" applyAlignment="1">
      <alignment horizontal="center"/>
    </xf>
    <xf numFmtId="165" fontId="5" fillId="0" borderId="21" xfId="0" applyNumberFormat="1" applyFont="1" applyBorder="1" applyAlignment="1">
      <alignment horizontal="center"/>
    </xf>
    <xf numFmtId="165" fontId="7" fillId="0" borderId="21" xfId="0" applyNumberFormat="1" applyFont="1" applyBorder="1" applyAlignment="1">
      <alignment wrapText="1"/>
    </xf>
    <xf numFmtId="165" fontId="7" fillId="0" borderId="19" xfId="0" applyNumberFormat="1" applyFont="1" applyBorder="1" applyAlignment="1">
      <alignment horizontal="center" vertical="center" wrapText="1"/>
    </xf>
    <xf numFmtId="165" fontId="7" fillId="0" borderId="19" xfId="0" applyNumberFormat="1" applyFont="1" applyBorder="1" applyAlignment="1">
      <alignment horizontal="center" vertical="center"/>
    </xf>
    <xf numFmtId="165" fontId="7" fillId="0" borderId="19" xfId="0" applyNumberFormat="1" applyFont="1" applyBorder="1" applyAlignment="1">
      <alignment horizontal="right"/>
    </xf>
    <xf numFmtId="165" fontId="7" fillId="6" borderId="19" xfId="0" applyNumberFormat="1" applyFont="1" applyFill="1" applyBorder="1" applyAlignment="1">
      <alignment horizontal="center"/>
    </xf>
    <xf numFmtId="165" fontId="7" fillId="11" borderId="25" xfId="0" applyNumberFormat="1" applyFont="1" applyFill="1" applyBorder="1" applyAlignment="1">
      <alignment horizontal="center" wrapText="1"/>
    </xf>
    <xf numFmtId="165" fontId="17" fillId="7" borderId="26" xfId="0" applyNumberFormat="1" applyFont="1" applyFill="1" applyBorder="1" applyAlignment="1">
      <alignment horizontal="right"/>
    </xf>
    <xf numFmtId="165" fontId="7" fillId="0" borderId="58" xfId="0" applyNumberFormat="1" applyFont="1" applyBorder="1"/>
    <xf numFmtId="165" fontId="7" fillId="0" borderId="59" xfId="0" applyNumberFormat="1" applyFont="1" applyBorder="1"/>
    <xf numFmtId="165" fontId="7" fillId="6" borderId="29" xfId="0" applyNumberFormat="1" applyFont="1" applyFill="1" applyBorder="1" applyAlignment="1">
      <alignment vertical="center"/>
    </xf>
    <xf numFmtId="165" fontId="7" fillId="0" borderId="29" xfId="0" applyNumberFormat="1" applyFont="1" applyBorder="1" applyAlignment="1">
      <alignment horizontal="center" vertical="center"/>
    </xf>
    <xf numFmtId="165" fontId="7" fillId="0" borderId="29" xfId="0" applyNumberFormat="1" applyFont="1" applyBorder="1" applyAlignment="1">
      <alignment horizontal="center" vertical="center" wrapText="1"/>
    </xf>
    <xf numFmtId="165" fontId="5" fillId="0" borderId="29" xfId="0" applyNumberFormat="1" applyFont="1" applyBorder="1" applyAlignment="1">
      <alignment horizontal="center" vertical="center" wrapText="1"/>
    </xf>
    <xf numFmtId="165" fontId="5" fillId="6" borderId="29" xfId="0" applyNumberFormat="1" applyFont="1" applyFill="1" applyBorder="1" applyAlignment="1">
      <alignment horizontal="center" vertical="center" wrapText="1"/>
    </xf>
    <xf numFmtId="165" fontId="5" fillId="0" borderId="29" xfId="0" applyNumberFormat="1" applyFont="1" applyBorder="1" applyAlignment="1">
      <alignment wrapText="1"/>
    </xf>
    <xf numFmtId="165" fontId="7" fillId="0" borderId="0" xfId="0" applyNumberFormat="1" applyFont="1" applyAlignment="1">
      <alignment horizontal="center" vertical="center"/>
    </xf>
    <xf numFmtId="165" fontId="7" fillId="6" borderId="21" xfId="0" applyNumberFormat="1" applyFont="1" applyFill="1" applyBorder="1" applyAlignment="1">
      <alignment vertical="center"/>
    </xf>
    <xf numFmtId="165" fontId="7" fillId="0" borderId="21" xfId="0" applyNumberFormat="1" applyFont="1" applyBorder="1" applyAlignment="1">
      <alignment horizontal="center" vertical="center"/>
    </xf>
    <xf numFmtId="165" fontId="7" fillId="0" borderId="21" xfId="0" applyNumberFormat="1" applyFont="1" applyBorder="1" applyAlignment="1">
      <alignment horizontal="center" vertical="center" wrapText="1"/>
    </xf>
    <xf numFmtId="165" fontId="5" fillId="0" borderId="21" xfId="0" applyNumberFormat="1" applyFont="1" applyBorder="1" applyAlignment="1">
      <alignment horizontal="center" vertical="center" wrapText="1"/>
    </xf>
    <xf numFmtId="165" fontId="5" fillId="6" borderId="21" xfId="0" applyNumberFormat="1" applyFont="1" applyFill="1" applyBorder="1" applyAlignment="1">
      <alignment horizontal="center" vertical="center" wrapText="1"/>
    </xf>
    <xf numFmtId="165" fontId="5" fillId="0" borderId="21" xfId="0" applyNumberFormat="1" applyFont="1" applyBorder="1" applyAlignment="1">
      <alignment wrapText="1"/>
    </xf>
    <xf numFmtId="165" fontId="5" fillId="6" borderId="19" xfId="0" applyNumberFormat="1" applyFont="1" applyFill="1" applyBorder="1" applyAlignment="1">
      <alignment horizontal="center" vertical="center" wrapText="1"/>
    </xf>
    <xf numFmtId="165" fontId="7" fillId="6" borderId="19" xfId="0" applyNumberFormat="1" applyFont="1" applyFill="1" applyBorder="1" applyAlignment="1">
      <alignment horizontal="center" vertical="center" wrapText="1"/>
    </xf>
    <xf numFmtId="165" fontId="5" fillId="6" borderId="19" xfId="0" applyNumberFormat="1" applyFont="1" applyFill="1" applyBorder="1" applyAlignment="1">
      <alignment wrapText="1"/>
    </xf>
    <xf numFmtId="165" fontId="7" fillId="0" borderId="19" xfId="0" applyNumberFormat="1" applyFont="1" applyBorder="1" applyAlignment="1">
      <alignment horizontal="left" vertical="center" wrapText="1"/>
    </xf>
    <xf numFmtId="165" fontId="7" fillId="6" borderId="19" xfId="0" applyNumberFormat="1" applyFont="1" applyFill="1" applyBorder="1" applyAlignment="1">
      <alignment horizontal="left" vertical="center" wrapText="1"/>
    </xf>
    <xf numFmtId="165" fontId="7" fillId="0" borderId="19" xfId="0" applyNumberFormat="1" applyFont="1" applyBorder="1" applyAlignment="1">
      <alignment horizontal="right" vertical="center"/>
    </xf>
    <xf numFmtId="165" fontId="17" fillId="0" borderId="19" xfId="0" applyNumberFormat="1" applyFont="1" applyBorder="1" applyAlignment="1">
      <alignment horizontal="right" wrapText="1"/>
    </xf>
    <xf numFmtId="165" fontId="17" fillId="0" borderId="19" xfId="0" applyNumberFormat="1" applyFont="1" applyBorder="1" applyAlignment="1">
      <alignment horizontal="center" wrapText="1"/>
    </xf>
    <xf numFmtId="165" fontId="17" fillId="6" borderId="19" xfId="0" applyNumberFormat="1" applyFont="1" applyFill="1" applyBorder="1" applyAlignment="1">
      <alignment horizontal="right" wrapText="1"/>
    </xf>
    <xf numFmtId="165" fontId="17" fillId="0" borderId="19" xfId="0" applyNumberFormat="1" applyFont="1" applyBorder="1" applyAlignment="1">
      <alignment horizontal="center"/>
    </xf>
    <xf numFmtId="165" fontId="17" fillId="0" borderId="19" xfId="0" applyNumberFormat="1" applyFont="1" applyBorder="1" applyAlignment="1">
      <alignment horizontal="left"/>
    </xf>
    <xf numFmtId="165" fontId="18" fillId="10" borderId="1" xfId="0" applyNumberFormat="1" applyFont="1" applyFill="1" applyBorder="1" applyAlignment="1">
      <alignment horizontal="center"/>
    </xf>
    <xf numFmtId="165" fontId="18" fillId="10" borderId="20" xfId="0" applyNumberFormat="1" applyFont="1" applyFill="1" applyBorder="1" applyAlignment="1">
      <alignment horizontal="center"/>
    </xf>
    <xf numFmtId="165" fontId="4" fillId="0" borderId="50" xfId="0" applyNumberFormat="1" applyFont="1" applyBorder="1"/>
    <xf numFmtId="165" fontId="4" fillId="0" borderId="16" xfId="0" applyNumberFormat="1" applyFont="1" applyBorder="1"/>
    <xf numFmtId="165" fontId="5" fillId="0" borderId="3" xfId="1" applyNumberFormat="1" applyFont="1" applyFill="1" applyBorder="1" applyProtection="1"/>
    <xf numFmtId="165" fontId="4" fillId="0" borderId="4" xfId="1" applyNumberFormat="1" applyFont="1" applyFill="1" applyBorder="1" applyAlignment="1" applyProtection="1">
      <alignment vertical="center"/>
    </xf>
    <xf numFmtId="165" fontId="15" fillId="0" borderId="3" xfId="0" applyNumberFormat="1" applyFont="1" applyBorder="1" applyAlignment="1">
      <alignment horizontal="center"/>
    </xf>
    <xf numFmtId="165" fontId="5" fillId="0" borderId="19" xfId="1" applyNumberFormat="1" applyFont="1" applyFill="1" applyBorder="1" applyProtection="1"/>
    <xf numFmtId="165" fontId="4" fillId="0" borderId="19" xfId="1" applyNumberFormat="1" applyFont="1" applyFill="1" applyBorder="1" applyAlignment="1" applyProtection="1">
      <alignment vertical="center"/>
    </xf>
    <xf numFmtId="165" fontId="5" fillId="0" borderId="19" xfId="0" applyNumberFormat="1" applyFont="1" applyBorder="1" applyAlignment="1">
      <alignment vertical="top" wrapText="1"/>
    </xf>
    <xf numFmtId="165" fontId="3" fillId="0" borderId="19" xfId="0" applyNumberFormat="1" applyFont="1" applyBorder="1" applyAlignment="1">
      <alignment wrapText="1"/>
    </xf>
    <xf numFmtId="165" fontId="4" fillId="0" borderId="19" xfId="1" applyNumberFormat="1" applyFont="1" applyFill="1" applyBorder="1" applyAlignment="1" applyProtection="1">
      <alignment horizontal="center" vertical="center" wrapText="1"/>
    </xf>
    <xf numFmtId="165" fontId="4" fillId="0" borderId="19" xfId="0" applyNumberFormat="1" applyFont="1" applyBorder="1" applyAlignment="1">
      <alignment horizontal="center" vertical="center" wrapText="1"/>
    </xf>
    <xf numFmtId="165" fontId="4" fillId="0" borderId="19" xfId="0" applyNumberFormat="1" applyFont="1" applyBorder="1" applyAlignment="1">
      <alignment horizontal="left" vertical="center" wrapText="1"/>
    </xf>
    <xf numFmtId="165" fontId="4" fillId="0" borderId="19" xfId="0" applyNumberFormat="1" applyFont="1" applyBorder="1" applyAlignment="1">
      <alignment horizontal="left" vertical="top" wrapText="1"/>
    </xf>
    <xf numFmtId="165" fontId="14" fillId="5" borderId="3" xfId="1" applyNumberFormat="1" applyFont="1" applyFill="1" applyBorder="1" applyAlignment="1" applyProtection="1">
      <alignment vertical="center"/>
    </xf>
    <xf numFmtId="165" fontId="14" fillId="5" borderId="4" xfId="1" applyNumberFormat="1" applyFont="1" applyFill="1" applyBorder="1" applyAlignment="1" applyProtection="1">
      <alignment vertical="center"/>
    </xf>
    <xf numFmtId="165" fontId="14" fillId="4" borderId="4" xfId="1" applyNumberFormat="1" applyFont="1" applyFill="1" applyBorder="1" applyAlignment="1" applyProtection="1">
      <alignment vertical="center"/>
    </xf>
    <xf numFmtId="165" fontId="7" fillId="0" borderId="32" xfId="0" applyNumberFormat="1" applyFont="1" applyBorder="1"/>
    <xf numFmtId="165" fontId="6" fillId="0" borderId="32" xfId="0" applyNumberFormat="1" applyFont="1" applyBorder="1"/>
    <xf numFmtId="165" fontId="7" fillId="0" borderId="31" xfId="0" applyNumberFormat="1" applyFont="1" applyBorder="1"/>
    <xf numFmtId="165" fontId="17" fillId="0" borderId="31" xfId="0" applyNumberFormat="1" applyFont="1" applyBorder="1" applyAlignment="1">
      <alignment horizontal="right"/>
    </xf>
    <xf numFmtId="165" fontId="17" fillId="6" borderId="31" xfId="0" applyNumberFormat="1" applyFont="1" applyFill="1" applyBorder="1" applyAlignment="1">
      <alignment horizontal="right"/>
    </xf>
    <xf numFmtId="165" fontId="7" fillId="6" borderId="31" xfId="0" applyNumberFormat="1" applyFont="1" applyFill="1" applyBorder="1" applyAlignment="1">
      <alignment wrapText="1"/>
    </xf>
    <xf numFmtId="165" fontId="7" fillId="0" borderId="31" xfId="0" applyNumberFormat="1" applyFont="1" applyBorder="1" applyAlignment="1">
      <alignment wrapText="1"/>
    </xf>
    <xf numFmtId="165" fontId="7" fillId="0" borderId="31" xfId="0" applyNumberFormat="1" applyFont="1" applyBorder="1" applyAlignment="1">
      <alignment horizontal="center"/>
    </xf>
    <xf numFmtId="165" fontId="17" fillId="0" borderId="31" xfId="0" applyNumberFormat="1" applyFont="1" applyBorder="1"/>
    <xf numFmtId="165" fontId="5" fillId="0" borderId="19" xfId="0" applyNumberFormat="1" applyFont="1" applyBorder="1" applyAlignment="1">
      <alignment horizontal="center" vertical="center"/>
    </xf>
    <xf numFmtId="165" fontId="5" fillId="6" borderId="19" xfId="0" applyNumberFormat="1" applyFont="1" applyFill="1" applyBorder="1" applyAlignment="1">
      <alignment horizontal="center" vertical="center"/>
    </xf>
    <xf numFmtId="165" fontId="4" fillId="0" borderId="17" xfId="0" applyNumberFormat="1" applyFont="1" applyBorder="1"/>
    <xf numFmtId="165" fontId="14" fillId="0" borderId="17" xfId="0" applyNumberFormat="1" applyFont="1" applyBorder="1"/>
    <xf numFmtId="165" fontId="9" fillId="0" borderId="17" xfId="2" applyNumberFormat="1" applyFont="1" applyFill="1" applyBorder="1" applyProtection="1"/>
    <xf numFmtId="165" fontId="8" fillId="0" borderId="14" xfId="3" applyNumberFormat="1" applyFont="1" applyFill="1" applyBorder="1" applyProtection="1"/>
    <xf numFmtId="165" fontId="8" fillId="0" borderId="8" xfId="3" applyNumberFormat="1" applyFont="1" applyFill="1" applyBorder="1" applyProtection="1"/>
    <xf numFmtId="165" fontId="5" fillId="0" borderId="4" xfId="1" applyNumberFormat="1" applyFont="1" applyBorder="1" applyProtection="1"/>
    <xf numFmtId="165" fontId="5" fillId="0" borderId="4" xfId="1" applyNumberFormat="1" applyFont="1" applyFill="1" applyBorder="1" applyProtection="1"/>
    <xf numFmtId="165" fontId="5" fillId="0" borderId="4" xfId="0" applyNumberFormat="1" applyFont="1" applyBorder="1" applyAlignment="1">
      <alignment wrapText="1"/>
    </xf>
    <xf numFmtId="165" fontId="5" fillId="0" borderId="4" xfId="0" applyNumberFormat="1" applyFont="1" applyBorder="1" applyAlignment="1">
      <alignment horizontal="center" wrapText="1"/>
    </xf>
    <xf numFmtId="165" fontId="4" fillId="0" borderId="4" xfId="0" applyNumberFormat="1" applyFont="1" applyBorder="1" applyAlignment="1">
      <alignment horizontal="center"/>
    </xf>
    <xf numFmtId="165" fontId="4" fillId="10" borderId="34" xfId="0" applyNumberFormat="1" applyFont="1" applyFill="1" applyBorder="1"/>
    <xf numFmtId="165" fontId="3" fillId="10" borderId="34" xfId="1" applyNumberFormat="1" applyFont="1" applyFill="1" applyBorder="1" applyAlignment="1" applyProtection="1">
      <alignment horizontal="right"/>
    </xf>
    <xf numFmtId="165" fontId="4" fillId="10" borderId="34" xfId="3" applyNumberFormat="1" applyFont="1" applyFill="1" applyBorder="1" applyAlignment="1" applyProtection="1">
      <alignment horizontal="center"/>
    </xf>
    <xf numFmtId="165" fontId="4" fillId="10" borderId="34" xfId="3" applyNumberFormat="1" applyFont="1" applyFill="1" applyBorder="1" applyAlignment="1" applyProtection="1">
      <alignment horizontal="center" wrapText="1"/>
    </xf>
    <xf numFmtId="165" fontId="3" fillId="10" borderId="34" xfId="2" applyNumberFormat="1" applyFont="1" applyFill="1" applyBorder="1" applyAlignment="1" applyProtection="1">
      <alignment vertical="center"/>
    </xf>
    <xf numFmtId="165" fontId="14" fillId="0" borderId="19" xfId="0" applyNumberFormat="1" applyFont="1" applyBorder="1" applyAlignment="1">
      <alignment horizontal="center"/>
    </xf>
    <xf numFmtId="165" fontId="14" fillId="4" borderId="19" xfId="0" applyNumberFormat="1" applyFont="1" applyFill="1" applyBorder="1"/>
    <xf numFmtId="165" fontId="14" fillId="0" borderId="19" xfId="0" applyNumberFormat="1" applyFont="1" applyBorder="1"/>
    <xf numFmtId="165" fontId="9" fillId="0" borderId="19" xfId="2" applyNumberFormat="1" applyFont="1" applyFill="1" applyBorder="1" applyProtection="1"/>
    <xf numFmtId="165" fontId="4" fillId="4" borderId="19" xfId="0" applyNumberFormat="1" applyFont="1" applyFill="1" applyBorder="1" applyAlignment="1">
      <alignment horizontal="center" vertical="center" wrapText="1"/>
    </xf>
    <xf numFmtId="165" fontId="8" fillId="10" borderId="19" xfId="1" applyNumberFormat="1" applyFont="1" applyFill="1" applyBorder="1" applyAlignment="1" applyProtection="1">
      <alignment horizontal="right"/>
    </xf>
    <xf numFmtId="165" fontId="6" fillId="5" borderId="24" xfId="1" applyNumberFormat="1" applyFont="1" applyFill="1" applyBorder="1" applyAlignment="1" applyProtection="1">
      <alignment horizontal="right"/>
    </xf>
    <xf numFmtId="165" fontId="5" fillId="0" borderId="24" xfId="0" applyNumberFormat="1" applyFont="1" applyBorder="1"/>
    <xf numFmtId="165" fontId="6" fillId="0" borderId="24" xfId="2" applyNumberFormat="1" applyFont="1" applyFill="1" applyBorder="1" applyProtection="1"/>
    <xf numFmtId="165" fontId="6" fillId="5" borderId="24" xfId="2" applyNumberFormat="1" applyFont="1" applyFill="1" applyBorder="1" applyAlignment="1" applyProtection="1">
      <alignment vertical="center"/>
    </xf>
    <xf numFmtId="165" fontId="5" fillId="0" borderId="31" xfId="0" applyNumberFormat="1" applyFont="1" applyBorder="1"/>
    <xf numFmtId="165" fontId="6" fillId="0" borderId="31" xfId="1" applyNumberFormat="1" applyFont="1" applyBorder="1" applyAlignment="1" applyProtection="1">
      <alignment horizontal="right"/>
    </xf>
    <xf numFmtId="165" fontId="6" fillId="4" borderId="31" xfId="1" applyNumberFormat="1" applyFont="1" applyFill="1" applyBorder="1" applyAlignment="1" applyProtection="1">
      <alignment horizontal="right"/>
    </xf>
    <xf numFmtId="165" fontId="5" fillId="4" borderId="31" xfId="0" applyNumberFormat="1" applyFont="1" applyFill="1" applyBorder="1" applyAlignment="1">
      <alignment wrapText="1"/>
    </xf>
    <xf numFmtId="165" fontId="5" fillId="0" borderId="31" xfId="0" applyNumberFormat="1" applyFont="1" applyBorder="1" applyAlignment="1">
      <alignment wrapText="1"/>
    </xf>
    <xf numFmtId="165" fontId="5" fillId="0" borderId="31" xfId="0" applyNumberFormat="1" applyFont="1" applyBorder="1" applyAlignment="1">
      <alignment horizontal="center"/>
    </xf>
    <xf numFmtId="165" fontId="6" fillId="0" borderId="31" xfId="3" applyNumberFormat="1" applyFont="1" applyFill="1" applyBorder="1" applyProtection="1"/>
    <xf numFmtId="165" fontId="6" fillId="5" borderId="19" xfId="1" applyNumberFormat="1" applyFont="1" applyFill="1" applyBorder="1" applyAlignment="1" applyProtection="1">
      <alignment horizontal="right"/>
    </xf>
    <xf numFmtId="165" fontId="5" fillId="4" borderId="19" xfId="0" applyNumberFormat="1" applyFont="1" applyFill="1" applyBorder="1" applyAlignment="1">
      <alignment wrapText="1"/>
    </xf>
    <xf numFmtId="165" fontId="6" fillId="0" borderId="19" xfId="3" applyNumberFormat="1" applyFont="1" applyFill="1" applyBorder="1" applyProtection="1"/>
    <xf numFmtId="165" fontId="5" fillId="5" borderId="19" xfId="1" applyNumberFormat="1" applyFont="1" applyFill="1" applyBorder="1" applyAlignment="1" applyProtection="1">
      <alignment vertical="center"/>
    </xf>
    <xf numFmtId="165" fontId="5" fillId="0" borderId="19" xfId="1" applyNumberFormat="1" applyFont="1" applyBorder="1" applyAlignment="1" applyProtection="1">
      <alignment vertical="center"/>
    </xf>
    <xf numFmtId="165" fontId="5" fillId="10" borderId="19" xfId="0" applyNumberFormat="1" applyFont="1" applyFill="1" applyBorder="1"/>
    <xf numFmtId="165" fontId="6" fillId="10" borderId="19" xfId="1" applyNumberFormat="1" applyFont="1" applyFill="1" applyBorder="1" applyAlignment="1" applyProtection="1">
      <alignment horizontal="right"/>
    </xf>
    <xf numFmtId="165" fontId="5" fillId="10" borderId="19" xfId="3" applyNumberFormat="1" applyFont="1" applyFill="1" applyBorder="1" applyAlignment="1" applyProtection="1">
      <alignment horizontal="center"/>
    </xf>
    <xf numFmtId="165" fontId="5" fillId="10" borderId="19" xfId="3" applyNumberFormat="1" applyFont="1" applyFill="1" applyBorder="1" applyAlignment="1" applyProtection="1">
      <alignment horizontal="center" wrapText="1"/>
    </xf>
    <xf numFmtId="165" fontId="6" fillId="10" borderId="19" xfId="2" applyNumberFormat="1" applyFont="1" applyFill="1" applyBorder="1" applyAlignment="1" applyProtection="1">
      <alignment vertical="center"/>
    </xf>
    <xf numFmtId="165" fontId="5" fillId="4" borderId="19" xfId="0" applyNumberFormat="1" applyFont="1" applyFill="1" applyBorder="1"/>
    <xf numFmtId="165" fontId="5" fillId="4" borderId="19" xfId="0" applyNumberFormat="1" applyFont="1" applyFill="1" applyBorder="1" applyAlignment="1">
      <alignment horizontal="center" vertical="center"/>
    </xf>
    <xf numFmtId="165" fontId="6" fillId="0" borderId="19" xfId="2" applyNumberFormat="1" applyFont="1" applyFill="1" applyBorder="1" applyAlignment="1" applyProtection="1">
      <alignment horizontal="center"/>
    </xf>
    <xf numFmtId="165" fontId="5" fillId="0" borderId="19" xfId="4" applyNumberFormat="1" applyFont="1" applyFill="1" applyBorder="1" applyProtection="1"/>
    <xf numFmtId="165" fontId="5" fillId="0" borderId="0" xfId="1" applyNumberFormat="1" applyFont="1" applyFill="1" applyProtection="1"/>
    <xf numFmtId="165" fontId="5" fillId="4" borderId="19" xfId="1" applyNumberFormat="1" applyFont="1" applyFill="1" applyBorder="1" applyAlignment="1" applyProtection="1">
      <alignment vertical="center"/>
    </xf>
    <xf numFmtId="165" fontId="5" fillId="0" borderId="19" xfId="1" applyNumberFormat="1" applyFont="1" applyBorder="1" applyAlignment="1" applyProtection="1">
      <alignment horizontal="center" vertical="center" wrapText="1"/>
    </xf>
    <xf numFmtId="165" fontId="5" fillId="0" borderId="19" xfId="1" applyNumberFormat="1" applyFont="1" applyFill="1" applyBorder="1" applyAlignment="1" applyProtection="1">
      <alignment vertical="center"/>
    </xf>
    <xf numFmtId="165" fontId="5" fillId="0" borderId="19" xfId="4" applyNumberFormat="1" applyFont="1" applyBorder="1" applyAlignment="1" applyProtection="1">
      <alignment vertical="center"/>
    </xf>
    <xf numFmtId="165" fontId="6" fillId="0" borderId="19" xfId="3" applyNumberFormat="1" applyFont="1" applyFill="1" applyBorder="1" applyAlignment="1" applyProtection="1">
      <alignment horizontal="right" wrapText="1"/>
    </xf>
    <xf numFmtId="165" fontId="6" fillId="0" borderId="19" xfId="3" applyNumberFormat="1" applyFont="1" applyFill="1" applyBorder="1" applyAlignment="1" applyProtection="1">
      <alignment horizontal="center" wrapText="1"/>
    </xf>
    <xf numFmtId="165" fontId="6" fillId="4" borderId="19" xfId="3" applyNumberFormat="1" applyFont="1" applyFill="1" applyBorder="1" applyAlignment="1" applyProtection="1">
      <alignment horizontal="right" wrapText="1"/>
    </xf>
    <xf numFmtId="165" fontId="6" fillId="0" borderId="19" xfId="3" applyNumberFormat="1" applyFont="1" applyFill="1" applyBorder="1" applyAlignment="1" applyProtection="1">
      <alignment horizontal="center"/>
    </xf>
    <xf numFmtId="165" fontId="6" fillId="0" borderId="19" xfId="3" applyNumberFormat="1" applyFont="1" applyFill="1" applyBorder="1" applyAlignment="1" applyProtection="1">
      <alignment horizontal="left"/>
    </xf>
    <xf numFmtId="165" fontId="19" fillId="10" borderId="1" xfId="0" applyNumberFormat="1" applyFont="1" applyFill="1" applyBorder="1" applyAlignment="1">
      <alignment horizontal="center"/>
    </xf>
    <xf numFmtId="165" fontId="19" fillId="10" borderId="20" xfId="0" applyNumberFormat="1" applyFont="1" applyFill="1" applyBorder="1" applyAlignment="1">
      <alignment horizontal="center"/>
    </xf>
    <xf numFmtId="165" fontId="5" fillId="0" borderId="19" xfId="4" applyNumberFormat="1" applyFont="1" applyBorder="1" applyProtection="1"/>
    <xf numFmtId="165" fontId="4" fillId="4" borderId="19" xfId="4" applyNumberFormat="1" applyFont="1" applyFill="1" applyBorder="1" applyAlignment="1" applyProtection="1">
      <alignment vertical="center"/>
    </xf>
    <xf numFmtId="165" fontId="4" fillId="0" borderId="19" xfId="0" applyNumberFormat="1" applyFont="1" applyBorder="1" applyAlignment="1">
      <alignment vertical="top" wrapText="1"/>
    </xf>
    <xf numFmtId="165" fontId="6" fillId="0" borderId="17" xfId="2" applyNumberFormat="1" applyFont="1" applyFill="1" applyBorder="1" applyProtection="1"/>
    <xf numFmtId="165" fontId="6" fillId="5" borderId="32" xfId="1" applyNumberFormat="1" applyFont="1" applyFill="1" applyBorder="1" applyAlignment="1" applyProtection="1">
      <alignment horizontal="right"/>
    </xf>
    <xf numFmtId="165" fontId="5" fillId="0" borderId="32" xfId="0" applyNumberFormat="1" applyFont="1" applyBorder="1"/>
    <xf numFmtId="165" fontId="5" fillId="0" borderId="19" xfId="0" applyNumberFormat="1" applyFont="1" applyBorder="1" applyAlignment="1">
      <alignment vertical="top"/>
    </xf>
    <xf numFmtId="165" fontId="20" fillId="10" borderId="0" xfId="0" applyNumberFormat="1" applyFont="1" applyFill="1" applyAlignment="1">
      <alignment horizontal="center"/>
    </xf>
    <xf numFmtId="165" fontId="20" fillId="10" borderId="20" xfId="0" applyNumberFormat="1" applyFont="1" applyFill="1" applyBorder="1" applyAlignment="1">
      <alignment horizontal="center"/>
    </xf>
    <xf numFmtId="165" fontId="5" fillId="0" borderId="38" xfId="1" applyNumberFormat="1" applyFont="1" applyBorder="1" applyProtection="1"/>
    <xf numFmtId="165" fontId="4" fillId="4" borderId="4" xfId="0" applyNumberFormat="1" applyFont="1" applyFill="1" applyBorder="1" applyAlignment="1">
      <alignment wrapText="1"/>
    </xf>
    <xf numFmtId="165" fontId="4" fillId="4" borderId="4" xfId="0" applyNumberFormat="1" applyFont="1" applyFill="1" applyBorder="1" applyAlignment="1">
      <alignment horizontal="center" wrapText="1"/>
    </xf>
    <xf numFmtId="165" fontId="4" fillId="4" borderId="4" xfId="0" applyNumberFormat="1" applyFont="1" applyFill="1" applyBorder="1" applyAlignment="1">
      <alignment horizontal="left" wrapText="1"/>
    </xf>
    <xf numFmtId="165" fontId="5" fillId="4" borderId="4" xfId="0" applyNumberFormat="1" applyFont="1" applyFill="1" applyBorder="1" applyAlignment="1">
      <alignment horizontal="center" wrapText="1"/>
    </xf>
    <xf numFmtId="165" fontId="3" fillId="10" borderId="0" xfId="1" applyNumberFormat="1" applyFont="1" applyFill="1" applyAlignment="1" applyProtection="1">
      <alignment horizontal="right"/>
    </xf>
    <xf numFmtId="165" fontId="4" fillId="10" borderId="0" xfId="3" applyNumberFormat="1" applyFont="1" applyFill="1" applyAlignment="1" applyProtection="1">
      <alignment horizontal="center"/>
    </xf>
    <xf numFmtId="165" fontId="4" fillId="10" borderId="0" xfId="3" applyNumberFormat="1" applyFont="1" applyFill="1" applyAlignment="1" applyProtection="1">
      <alignment horizontal="center" wrapText="1"/>
    </xf>
    <xf numFmtId="165" fontId="3" fillId="10" borderId="0" xfId="2" applyNumberFormat="1" applyFont="1" applyFill="1" applyAlignment="1" applyProtection="1">
      <alignment vertical="center"/>
    </xf>
    <xf numFmtId="165" fontId="3" fillId="0" borderId="1" xfId="1" applyNumberFormat="1" applyFont="1" applyFill="1" applyBorder="1" applyAlignment="1" applyProtection="1">
      <alignment horizontal="right"/>
    </xf>
    <xf numFmtId="165" fontId="4" fillId="0" borderId="1" xfId="3" applyNumberFormat="1" applyFont="1" applyFill="1" applyBorder="1" applyAlignment="1" applyProtection="1">
      <alignment horizontal="center"/>
    </xf>
    <xf numFmtId="165" fontId="4" fillId="0" borderId="1" xfId="3" applyNumberFormat="1" applyFont="1" applyFill="1" applyBorder="1" applyAlignment="1" applyProtection="1">
      <alignment horizontal="center" wrapText="1"/>
    </xf>
    <xf numFmtId="165" fontId="3" fillId="0" borderId="1" xfId="2" applyNumberFormat="1" applyFont="1" applyFill="1" applyBorder="1" applyAlignment="1" applyProtection="1">
      <alignment vertical="center"/>
    </xf>
    <xf numFmtId="165" fontId="4" fillId="0" borderId="5" xfId="1" applyNumberFormat="1" applyFont="1" applyBorder="1" applyAlignment="1" applyProtection="1">
      <alignment horizontal="center" vertical="center" wrapText="1"/>
    </xf>
    <xf numFmtId="165" fontId="5" fillId="0" borderId="5" xfId="0" applyNumberFormat="1" applyFont="1" applyBorder="1" applyAlignment="1">
      <alignment horizontal="center" vertical="center" wrapText="1"/>
    </xf>
    <xf numFmtId="165" fontId="5" fillId="4" borderId="5" xfId="0" applyNumberFormat="1" applyFont="1" applyFill="1" applyBorder="1" applyAlignment="1">
      <alignment horizontal="center" vertical="center" wrapText="1"/>
    </xf>
    <xf numFmtId="165" fontId="5" fillId="0" borderId="5" xfId="0" applyNumberFormat="1" applyFont="1" applyBorder="1" applyAlignment="1">
      <alignment wrapText="1"/>
    </xf>
    <xf numFmtId="165" fontId="4" fillId="0" borderId="5" xfId="0" applyNumberFormat="1" applyFont="1" applyBorder="1" applyAlignment="1">
      <alignment horizontal="center" vertical="center"/>
    </xf>
    <xf numFmtId="165" fontId="5" fillId="0" borderId="5" xfId="0" applyNumberFormat="1" applyFont="1" applyBorder="1" applyAlignment="1">
      <alignment vertical="center" wrapText="1"/>
    </xf>
    <xf numFmtId="165" fontId="6" fillId="5" borderId="49" xfId="2" applyNumberFormat="1" applyFont="1" applyFill="1" applyBorder="1" applyAlignment="1" applyProtection="1">
      <alignment vertical="center"/>
    </xf>
    <xf numFmtId="165" fontId="4" fillId="0" borderId="35" xfId="0" applyNumberFormat="1" applyFont="1" applyBorder="1"/>
    <xf numFmtId="165" fontId="3" fillId="0" borderId="0" xfId="1" applyNumberFormat="1" applyFont="1" applyBorder="1" applyAlignment="1" applyProtection="1">
      <alignment horizontal="right"/>
    </xf>
    <xf numFmtId="165" fontId="3" fillId="0" borderId="48" xfId="3" applyNumberFormat="1" applyFont="1" applyFill="1" applyBorder="1" applyProtection="1"/>
    <xf numFmtId="165" fontId="3" fillId="0" borderId="47" xfId="3" applyNumberFormat="1" applyFont="1" applyFill="1" applyBorder="1" applyProtection="1"/>
    <xf numFmtId="165" fontId="4" fillId="5" borderId="39" xfId="1" applyNumberFormat="1" applyFont="1" applyFill="1" applyBorder="1" applyAlignment="1" applyProtection="1">
      <alignment vertical="center"/>
    </xf>
    <xf numFmtId="165" fontId="4" fillId="4" borderId="3" xfId="0" applyNumberFormat="1" applyFont="1" applyFill="1" applyBorder="1" applyAlignment="1">
      <alignment horizontal="center" wrapText="1"/>
    </xf>
    <xf numFmtId="165" fontId="4" fillId="0" borderId="3" xfId="0" applyNumberFormat="1" applyFont="1" applyBorder="1" applyAlignment="1">
      <alignment horizontal="center" wrapText="1"/>
    </xf>
    <xf numFmtId="165" fontId="4" fillId="0" borderId="3" xfId="0" applyNumberFormat="1" applyFont="1" applyBorder="1" applyAlignment="1">
      <alignment wrapText="1"/>
    </xf>
    <xf numFmtId="165" fontId="5" fillId="0" borderId="44" xfId="0" applyNumberFormat="1" applyFont="1" applyBorder="1" applyAlignment="1">
      <alignment wrapText="1"/>
    </xf>
    <xf numFmtId="165" fontId="4" fillId="4" borderId="3" xfId="1" applyNumberFormat="1" applyFont="1" applyFill="1" applyBorder="1" applyProtection="1"/>
    <xf numFmtId="165" fontId="4" fillId="0" borderId="4" xfId="0" applyNumberFormat="1" applyFont="1" applyBorder="1" applyAlignment="1">
      <alignment horizontal="center" wrapText="1"/>
    </xf>
    <xf numFmtId="165" fontId="4" fillId="4" borderId="44" xfId="0" applyNumberFormat="1" applyFont="1" applyFill="1" applyBorder="1" applyAlignment="1">
      <alignment horizontal="left" wrapText="1"/>
    </xf>
    <xf numFmtId="165" fontId="4" fillId="4" borderId="42" xfId="0" applyNumberFormat="1" applyFont="1" applyFill="1" applyBorder="1" applyAlignment="1">
      <alignment horizontal="left" wrapText="1"/>
    </xf>
    <xf numFmtId="165" fontId="4" fillId="4" borderId="44" xfId="0" applyNumberFormat="1" applyFont="1" applyFill="1" applyBorder="1" applyAlignment="1">
      <alignment wrapText="1"/>
    </xf>
    <xf numFmtId="165" fontId="4" fillId="10" borderId="35" xfId="0" applyNumberFormat="1" applyFont="1" applyFill="1" applyBorder="1"/>
    <xf numFmtId="165" fontId="4" fillId="10" borderId="1" xfId="3" applyNumberFormat="1" applyFont="1" applyFill="1" applyBorder="1" applyAlignment="1" applyProtection="1">
      <alignment horizontal="left"/>
    </xf>
    <xf numFmtId="165" fontId="3" fillId="10" borderId="33" xfId="2" applyNumberFormat="1" applyFont="1" applyFill="1" applyBorder="1" applyAlignment="1" applyProtection="1">
      <alignment vertical="center"/>
    </xf>
    <xf numFmtId="165" fontId="4" fillId="0" borderId="8" xfId="0" applyNumberFormat="1" applyFont="1" applyBorder="1" applyAlignment="1">
      <alignment horizontal="left"/>
    </xf>
    <xf numFmtId="165" fontId="4" fillId="0" borderId="40" xfId="0" applyNumberFormat="1" applyFont="1" applyBorder="1"/>
    <xf numFmtId="165" fontId="4" fillId="5" borderId="43" xfId="1" applyNumberFormat="1" applyFont="1" applyFill="1" applyBorder="1" applyAlignment="1" applyProtection="1">
      <alignment vertical="center"/>
    </xf>
    <xf numFmtId="165" fontId="5" fillId="4" borderId="38" xfId="0" applyNumberFormat="1" applyFont="1" applyFill="1" applyBorder="1" applyAlignment="1">
      <alignment horizontal="center" wrapText="1"/>
    </xf>
    <xf numFmtId="165" fontId="4" fillId="0" borderId="37" xfId="0" applyNumberFormat="1" applyFont="1" applyBorder="1" applyAlignment="1">
      <alignment horizontal="center"/>
    </xf>
    <xf numFmtId="165" fontId="4" fillId="0" borderId="34" xfId="0" applyNumberFormat="1" applyFont="1" applyBorder="1" applyAlignment="1">
      <alignment horizontal="left"/>
    </xf>
    <xf numFmtId="165" fontId="4" fillId="0" borderId="36" xfId="0" applyNumberFormat="1" applyFont="1" applyBorder="1" applyAlignment="1">
      <alignment horizontal="left"/>
    </xf>
    <xf numFmtId="165" fontId="5" fillId="4" borderId="2" xfId="0" applyNumberFormat="1" applyFont="1" applyFill="1" applyBorder="1" applyAlignment="1">
      <alignment horizontal="center" wrapText="1"/>
    </xf>
    <xf numFmtId="165" fontId="5" fillId="0" borderId="45" xfId="0" applyNumberFormat="1" applyFont="1" applyBorder="1" applyAlignment="1">
      <alignment horizontal="center" wrapText="1"/>
    </xf>
    <xf numFmtId="165" fontId="4" fillId="4" borderId="45" xfId="0" applyNumberFormat="1" applyFont="1" applyFill="1" applyBorder="1" applyAlignment="1">
      <alignment horizontal="center" wrapText="1"/>
    </xf>
    <xf numFmtId="165" fontId="4" fillId="4" borderId="0" xfId="0" applyNumberFormat="1" applyFont="1" applyFill="1" applyAlignment="1">
      <alignment horizontal="left" wrapText="1"/>
    </xf>
    <xf numFmtId="165" fontId="4" fillId="0" borderId="45" xfId="0" applyNumberFormat="1" applyFont="1" applyBorder="1" applyAlignment="1">
      <alignment horizontal="center"/>
    </xf>
    <xf numFmtId="165" fontId="4" fillId="4" borderId="41" xfId="0" applyNumberFormat="1" applyFont="1" applyFill="1" applyBorder="1" applyAlignment="1">
      <alignment horizontal="left" wrapText="1"/>
    </xf>
    <xf numFmtId="165" fontId="5" fillId="0" borderId="46" xfId="0" applyNumberFormat="1" applyFont="1" applyBorder="1" applyAlignment="1">
      <alignment horizontal="center" wrapText="1"/>
    </xf>
    <xf numFmtId="165" fontId="4" fillId="0" borderId="34" xfId="1" applyNumberFormat="1" applyFont="1" applyFill="1" applyBorder="1" applyAlignment="1" applyProtection="1">
      <alignment horizontal="right"/>
    </xf>
    <xf numFmtId="165" fontId="4" fillId="0" borderId="3" xfId="1" applyNumberFormat="1" applyFont="1" applyFill="1" applyBorder="1" applyAlignment="1" applyProtection="1">
      <alignment horizontal="right"/>
    </xf>
    <xf numFmtId="165" fontId="4" fillId="0" borderId="37" xfId="1" applyNumberFormat="1" applyFont="1" applyFill="1" applyBorder="1" applyAlignment="1" applyProtection="1">
      <alignment horizontal="right"/>
    </xf>
    <xf numFmtId="165" fontId="4" fillId="0" borderId="37" xfId="3" applyNumberFormat="1" applyFont="1" applyFill="1" applyBorder="1" applyAlignment="1" applyProtection="1">
      <alignment horizontal="center"/>
    </xf>
    <xf numFmtId="165" fontId="4" fillId="0" borderId="34" xfId="3" applyNumberFormat="1" applyFont="1" applyFill="1" applyBorder="1" applyAlignment="1" applyProtection="1">
      <alignment horizontal="center"/>
    </xf>
    <xf numFmtId="165" fontId="4" fillId="0" borderId="34" xfId="3" applyNumberFormat="1" applyFont="1" applyFill="1" applyBorder="1" applyAlignment="1" applyProtection="1">
      <alignment horizontal="left"/>
    </xf>
    <xf numFmtId="165" fontId="4" fillId="0" borderId="37" xfId="3" applyNumberFormat="1" applyFont="1" applyFill="1" applyBorder="1" applyAlignment="1" applyProtection="1">
      <alignment horizontal="center" wrapText="1"/>
    </xf>
    <xf numFmtId="165" fontId="4" fillId="0" borderId="36" xfId="2" applyNumberFormat="1" applyFont="1" applyFill="1" applyBorder="1" applyAlignment="1" applyProtection="1">
      <alignment vertical="center"/>
    </xf>
    <xf numFmtId="165" fontId="3" fillId="10" borderId="35" xfId="1" applyNumberFormat="1" applyFont="1" applyFill="1" applyBorder="1" applyAlignment="1" applyProtection="1">
      <alignment horizontal="right"/>
    </xf>
    <xf numFmtId="165" fontId="4" fillId="10" borderId="0" xfId="3" applyNumberFormat="1" applyFont="1" applyFill="1" applyBorder="1" applyAlignment="1" applyProtection="1">
      <alignment horizontal="center"/>
    </xf>
    <xf numFmtId="165" fontId="4" fillId="10" borderId="0" xfId="3" applyNumberFormat="1" applyFont="1" applyFill="1" applyBorder="1" applyAlignment="1" applyProtection="1">
      <alignment horizontal="left"/>
    </xf>
    <xf numFmtId="165" fontId="4" fillId="10" borderId="0" xfId="3" applyNumberFormat="1" applyFont="1" applyFill="1" applyBorder="1" applyAlignment="1" applyProtection="1">
      <alignment horizontal="center" wrapText="1"/>
    </xf>
    <xf numFmtId="165" fontId="3" fillId="10" borderId="41" xfId="2" applyNumberFormat="1" applyFont="1" applyFill="1" applyBorder="1" applyAlignment="1" applyProtection="1">
      <alignment vertical="center"/>
    </xf>
    <xf numFmtId="165" fontId="5" fillId="0" borderId="3" xfId="0" applyNumberFormat="1" applyFont="1" applyBorder="1" applyAlignment="1">
      <alignment horizontal="left" wrapText="1"/>
    </xf>
    <xf numFmtId="165" fontId="5" fillId="0" borderId="44" xfId="0" applyNumberFormat="1" applyFont="1" applyBorder="1" applyAlignment="1">
      <alignment vertical="center" wrapText="1"/>
    </xf>
    <xf numFmtId="165" fontId="5" fillId="0" borderId="4" xfId="0" applyNumberFormat="1" applyFont="1" applyBorder="1" applyAlignment="1">
      <alignment horizontal="left" wrapText="1"/>
    </xf>
    <xf numFmtId="165" fontId="5" fillId="0" borderId="42" xfId="0" applyNumberFormat="1" applyFont="1" applyBorder="1" applyAlignment="1">
      <alignment wrapText="1"/>
    </xf>
    <xf numFmtId="165" fontId="3" fillId="10" borderId="26" xfId="1" applyNumberFormat="1" applyFont="1" applyFill="1" applyBorder="1" applyAlignment="1" applyProtection="1">
      <alignment horizontal="right"/>
    </xf>
    <xf numFmtId="165" fontId="4" fillId="0" borderId="6" xfId="0" applyNumberFormat="1" applyFont="1" applyBorder="1" applyAlignment="1">
      <alignment horizontal="left"/>
    </xf>
    <xf numFmtId="165" fontId="5" fillId="0" borderId="37" xfId="0" applyNumberFormat="1" applyFont="1" applyBorder="1" applyAlignment="1">
      <alignment horizontal="center" vertical="center" wrapText="1"/>
    </xf>
    <xf numFmtId="165" fontId="5" fillId="4" borderId="37" xfId="0" applyNumberFormat="1" applyFont="1" applyFill="1" applyBorder="1" applyAlignment="1">
      <alignment horizontal="center" vertical="center" wrapText="1"/>
    </xf>
    <xf numFmtId="165" fontId="5" fillId="0" borderId="5" xfId="0" applyNumberFormat="1" applyFont="1" applyBorder="1" applyAlignment="1">
      <alignment horizontal="left" wrapText="1"/>
    </xf>
    <xf numFmtId="165" fontId="4" fillId="0" borderId="37" xfId="0" applyNumberFormat="1" applyFont="1" applyBorder="1" applyAlignment="1">
      <alignment horizontal="center" vertical="center"/>
    </xf>
    <xf numFmtId="165" fontId="5" fillId="0" borderId="40" xfId="0" applyNumberFormat="1" applyFont="1" applyBorder="1" applyAlignment="1">
      <alignment vertical="center" wrapText="1"/>
    </xf>
    <xf numFmtId="165" fontId="4" fillId="0" borderId="38" xfId="1" applyNumberFormat="1" applyFont="1" applyBorder="1" applyAlignment="1" applyProtection="1">
      <alignment horizontal="center" vertical="center" wrapText="1"/>
    </xf>
    <xf numFmtId="165" fontId="5" fillId="0" borderId="34" xfId="0" applyNumberFormat="1" applyFont="1" applyBorder="1" applyAlignment="1">
      <alignment horizontal="left" wrapText="1"/>
    </xf>
    <xf numFmtId="165" fontId="5" fillId="0" borderId="36" xfId="0" applyNumberFormat="1" applyFont="1" applyBorder="1" applyAlignment="1">
      <alignment vertical="center" wrapText="1"/>
    </xf>
    <xf numFmtId="165" fontId="3" fillId="5" borderId="32" xfId="1" applyNumberFormat="1" applyFont="1" applyFill="1" applyBorder="1" applyAlignment="1" applyProtection="1">
      <alignment horizontal="left" vertical="center"/>
    </xf>
    <xf numFmtId="165" fontId="4" fillId="0" borderId="32" xfId="0" applyNumberFormat="1" applyFont="1" applyBorder="1" applyAlignment="1">
      <alignment horizontal="left" vertical="center"/>
    </xf>
    <xf numFmtId="165" fontId="6" fillId="0" borderId="32" xfId="2" applyNumberFormat="1" applyFont="1" applyFill="1" applyBorder="1" applyAlignment="1" applyProtection="1">
      <alignment horizontal="left" vertical="center"/>
    </xf>
    <xf numFmtId="165" fontId="9" fillId="5" borderId="32" xfId="2" applyNumberFormat="1" applyFont="1" applyFill="1" applyBorder="1" applyAlignment="1" applyProtection="1">
      <alignment horizontal="left" vertical="center"/>
    </xf>
    <xf numFmtId="165" fontId="8" fillId="0" borderId="31" xfId="0" applyNumberFormat="1" applyFont="1" applyBorder="1" applyAlignment="1">
      <alignment horizontal="left" vertical="center"/>
    </xf>
    <xf numFmtId="165" fontId="8" fillId="0" borderId="31" xfId="1" applyNumberFormat="1" applyFont="1" applyBorder="1" applyAlignment="1" applyProtection="1">
      <alignment horizontal="left" vertical="center"/>
    </xf>
    <xf numFmtId="165" fontId="4" fillId="0" borderId="31" xfId="0" applyNumberFormat="1" applyFont="1" applyBorder="1" applyAlignment="1">
      <alignment horizontal="left" vertical="center"/>
    </xf>
    <xf numFmtId="165" fontId="4" fillId="4" borderId="31" xfId="1" applyNumberFormat="1" applyFont="1" applyFill="1" applyBorder="1" applyAlignment="1" applyProtection="1">
      <alignment horizontal="left" vertical="center"/>
    </xf>
    <xf numFmtId="165" fontId="4" fillId="4" borderId="31" xfId="0" applyNumberFormat="1" applyFont="1" applyFill="1" applyBorder="1" applyAlignment="1">
      <alignment horizontal="left" vertical="center" wrapText="1"/>
    </xf>
    <xf numFmtId="165" fontId="4" fillId="0" borderId="31" xfId="0" applyNumberFormat="1" applyFont="1" applyBorder="1" applyAlignment="1">
      <alignment horizontal="left" vertical="center" wrapText="1"/>
    </xf>
    <xf numFmtId="165" fontId="3" fillId="0" borderId="31" xfId="3" applyNumberFormat="1" applyFont="1" applyFill="1" applyBorder="1" applyAlignment="1" applyProtection="1">
      <alignment horizontal="left" vertical="center"/>
    </xf>
    <xf numFmtId="165" fontId="3" fillId="5" borderId="19" xfId="1" applyNumberFormat="1" applyFont="1" applyFill="1" applyBorder="1" applyAlignment="1" applyProtection="1">
      <alignment horizontal="left" vertical="center"/>
    </xf>
    <xf numFmtId="165" fontId="4" fillId="4" borderId="19" xfId="0" applyNumberFormat="1" applyFont="1" applyFill="1" applyBorder="1" applyAlignment="1">
      <alignment horizontal="left" vertical="center"/>
    </xf>
    <xf numFmtId="165" fontId="6" fillId="0" borderId="19" xfId="2" applyNumberFormat="1" applyFont="1" applyFill="1" applyBorder="1" applyAlignment="1" applyProtection="1">
      <alignment horizontal="left" vertical="center"/>
    </xf>
    <xf numFmtId="165" fontId="9" fillId="0" borderId="19" xfId="1" applyNumberFormat="1" applyFont="1" applyBorder="1" applyAlignment="1" applyProtection="1">
      <alignment horizontal="left" vertical="center"/>
    </xf>
    <xf numFmtId="165" fontId="5" fillId="0" borderId="19" xfId="1" applyNumberFormat="1" applyFont="1" applyBorder="1" applyAlignment="1" applyProtection="1">
      <alignment horizontal="left" vertical="center"/>
    </xf>
    <xf numFmtId="165" fontId="4" fillId="4" borderId="19" xfId="1" applyNumberFormat="1" applyFont="1" applyFill="1" applyBorder="1" applyAlignment="1" applyProtection="1">
      <alignment horizontal="left" vertical="center"/>
    </xf>
    <xf numFmtId="165" fontId="5" fillId="4" borderId="19" xfId="0" applyNumberFormat="1" applyFont="1" applyFill="1" applyBorder="1" applyAlignment="1">
      <alignment horizontal="left" vertical="center" wrapText="1"/>
    </xf>
    <xf numFmtId="165" fontId="5" fillId="0" borderId="19" xfId="0" applyNumberFormat="1" applyFont="1" applyBorder="1" applyAlignment="1">
      <alignment horizontal="left" vertical="center" wrapText="1"/>
    </xf>
    <xf numFmtId="165" fontId="4" fillId="0" borderId="19" xfId="0" applyNumberFormat="1" applyFont="1" applyBorder="1" applyAlignment="1">
      <alignment vertical="center"/>
    </xf>
    <xf numFmtId="165" fontId="10" fillId="0" borderId="19" xfId="1" applyNumberFormat="1" applyFont="1" applyBorder="1" applyAlignment="1" applyProtection="1">
      <alignment horizontal="left" vertical="center"/>
    </xf>
    <xf numFmtId="165" fontId="8" fillId="10" borderId="19" xfId="1" applyNumberFormat="1" applyFont="1" applyFill="1" applyBorder="1" applyAlignment="1" applyProtection="1">
      <alignment horizontal="left" vertical="center"/>
    </xf>
    <xf numFmtId="165" fontId="4" fillId="10" borderId="19" xfId="1" applyNumberFormat="1" applyFont="1" applyFill="1" applyBorder="1" applyAlignment="1" applyProtection="1">
      <alignment horizontal="left" vertical="center"/>
    </xf>
    <xf numFmtId="165" fontId="4" fillId="10" borderId="19" xfId="3" applyNumberFormat="1" applyFont="1" applyFill="1" applyBorder="1" applyAlignment="1" applyProtection="1">
      <alignment horizontal="left" vertical="center"/>
    </xf>
    <xf numFmtId="165" fontId="4" fillId="10" borderId="19" xfId="3" applyNumberFormat="1" applyFont="1" applyFill="1" applyBorder="1" applyAlignment="1" applyProtection="1">
      <alignment horizontal="left" vertical="center" wrapText="1"/>
    </xf>
    <xf numFmtId="165" fontId="3" fillId="10" borderId="19" xfId="2" applyNumberFormat="1" applyFont="1" applyFill="1" applyBorder="1" applyAlignment="1" applyProtection="1">
      <alignment horizontal="left" vertical="center"/>
    </xf>
    <xf numFmtId="165" fontId="3" fillId="9" borderId="19" xfId="1" applyNumberFormat="1" applyFont="1" applyFill="1" applyBorder="1" applyAlignment="1" applyProtection="1">
      <alignment horizontal="left" vertical="center"/>
    </xf>
    <xf numFmtId="165" fontId="3" fillId="5" borderId="19" xfId="1" applyNumberFormat="1" applyFont="1" applyFill="1" applyBorder="1" applyAlignment="1" applyProtection="1">
      <alignment horizontal="center" vertical="center"/>
    </xf>
    <xf numFmtId="165" fontId="9" fillId="0" borderId="19" xfId="1" applyNumberFormat="1" applyFont="1" applyBorder="1" applyAlignment="1" applyProtection="1">
      <alignment horizontal="center" vertical="center"/>
    </xf>
    <xf numFmtId="165" fontId="5" fillId="0" borderId="19" xfId="1" applyNumberFormat="1" applyFont="1" applyBorder="1" applyAlignment="1" applyProtection="1">
      <alignment horizontal="center" vertical="center"/>
    </xf>
    <xf numFmtId="165" fontId="5" fillId="0" borderId="19" xfId="2" applyNumberFormat="1" applyFont="1" applyFill="1" applyBorder="1" applyAlignment="1" applyProtection="1">
      <alignment horizontal="center" vertical="center"/>
    </xf>
    <xf numFmtId="165" fontId="4" fillId="0" borderId="30" xfId="0" applyNumberFormat="1" applyFont="1" applyBorder="1" applyAlignment="1">
      <alignment horizontal="center" vertical="center"/>
    </xf>
    <xf numFmtId="165" fontId="8" fillId="10" borderId="22" xfId="1" applyNumberFormat="1" applyFont="1" applyFill="1" applyBorder="1" applyAlignment="1" applyProtection="1">
      <alignment horizontal="left" vertical="center"/>
    </xf>
    <xf numFmtId="165" fontId="4" fillId="10" borderId="22" xfId="3" applyNumberFormat="1" applyFont="1" applyFill="1" applyBorder="1" applyAlignment="1" applyProtection="1">
      <alignment horizontal="left" vertical="center"/>
    </xf>
    <xf numFmtId="165" fontId="4" fillId="10" borderId="22" xfId="3" applyNumberFormat="1" applyFont="1" applyFill="1" applyBorder="1" applyAlignment="1" applyProtection="1">
      <alignment horizontal="left" vertical="center" wrapText="1"/>
    </xf>
    <xf numFmtId="165" fontId="3" fillId="10" borderId="22" xfId="2" applyNumberFormat="1" applyFont="1" applyFill="1" applyBorder="1" applyAlignment="1" applyProtection="1">
      <alignment horizontal="left" vertical="center"/>
    </xf>
    <xf numFmtId="165" fontId="3" fillId="5" borderId="29" xfId="1" applyNumberFormat="1" applyFont="1" applyFill="1" applyBorder="1" applyAlignment="1" applyProtection="1">
      <alignment horizontal="left" vertical="center"/>
    </xf>
    <xf numFmtId="165" fontId="3" fillId="4" borderId="29" xfId="0" applyNumberFormat="1" applyFont="1" applyFill="1" applyBorder="1" applyAlignment="1">
      <alignment horizontal="left" vertical="center"/>
    </xf>
    <xf numFmtId="165" fontId="3" fillId="0" borderId="29" xfId="0" applyNumberFormat="1" applyFont="1" applyBorder="1" applyAlignment="1">
      <alignment horizontal="left" vertical="center"/>
    </xf>
    <xf numFmtId="165" fontId="6" fillId="0" borderId="29" xfId="2" applyNumberFormat="1" applyFont="1" applyFill="1" applyBorder="1" applyAlignment="1" applyProtection="1">
      <alignment horizontal="left" vertical="center"/>
    </xf>
    <xf numFmtId="165" fontId="6" fillId="0" borderId="29" xfId="0" applyNumberFormat="1" applyFont="1" applyBorder="1" applyAlignment="1">
      <alignment horizontal="left" vertical="center" wrapText="1"/>
    </xf>
    <xf numFmtId="165" fontId="4" fillId="0" borderId="29" xfId="0" applyNumberFormat="1" applyFont="1" applyBorder="1" applyAlignment="1">
      <alignment horizontal="center" vertical="center"/>
    </xf>
    <xf numFmtId="165" fontId="4" fillId="0" borderId="29" xfId="0" applyNumberFormat="1" applyFont="1" applyBorder="1" applyAlignment="1">
      <alignment horizontal="center" vertical="center" wrapText="1"/>
    </xf>
    <xf numFmtId="165" fontId="4" fillId="0" borderId="28" xfId="0" applyNumberFormat="1" applyFont="1" applyBorder="1" applyAlignment="1">
      <alignment horizontal="center" vertical="center"/>
    </xf>
    <xf numFmtId="165" fontId="4" fillId="0" borderId="28" xfId="0" applyNumberFormat="1" applyFont="1" applyBorder="1" applyAlignment="1">
      <alignment horizontal="center" vertical="center" wrapText="1"/>
    </xf>
    <xf numFmtId="165" fontId="4" fillId="4" borderId="21" xfId="1" applyNumberFormat="1" applyFont="1" applyFill="1" applyBorder="1" applyAlignment="1" applyProtection="1">
      <alignment horizontal="center" vertical="center"/>
    </xf>
    <xf numFmtId="165" fontId="4" fillId="0" borderId="21" xfId="1" applyNumberFormat="1" applyFont="1" applyBorder="1" applyAlignment="1" applyProtection="1">
      <alignment horizontal="center" vertical="center" wrapText="1"/>
    </xf>
    <xf numFmtId="165" fontId="4" fillId="4" borderId="21" xfId="0" applyNumberFormat="1" applyFont="1" applyFill="1" applyBorder="1" applyAlignment="1">
      <alignment horizontal="center" vertical="center" wrapText="1"/>
    </xf>
    <xf numFmtId="165" fontId="4" fillId="0" borderId="21" xfId="0" applyNumberFormat="1" applyFont="1" applyBorder="1" applyAlignment="1">
      <alignment horizontal="center" vertical="center"/>
    </xf>
    <xf numFmtId="165" fontId="5" fillId="4" borderId="21" xfId="0" applyNumberFormat="1" applyFont="1" applyFill="1" applyBorder="1" applyAlignment="1">
      <alignment horizontal="center" vertical="center" wrapText="1"/>
    </xf>
    <xf numFmtId="165" fontId="4" fillId="4" borderId="19" xfId="1" applyNumberFormat="1" applyFont="1" applyFill="1" applyBorder="1" applyAlignment="1" applyProtection="1">
      <alignment horizontal="center" vertical="center"/>
    </xf>
    <xf numFmtId="165" fontId="4" fillId="8" borderId="19" xfId="1" applyNumberFormat="1" applyFont="1" applyFill="1" applyBorder="1" applyAlignment="1" applyProtection="1">
      <alignment horizontal="center" vertical="center"/>
    </xf>
    <xf numFmtId="165" fontId="4" fillId="8" borderId="19" xfId="3" applyNumberFormat="1" applyFont="1" applyFill="1" applyBorder="1" applyAlignment="1" applyProtection="1">
      <alignment horizontal="center" vertical="center"/>
    </xf>
    <xf numFmtId="165" fontId="4" fillId="8" borderId="19" xfId="3" applyNumberFormat="1" applyFont="1" applyFill="1" applyBorder="1" applyAlignment="1" applyProtection="1">
      <alignment horizontal="center" vertical="center" wrapText="1"/>
    </xf>
    <xf numFmtId="165" fontId="4" fillId="8" borderId="19" xfId="2" applyNumberFormat="1" applyFont="1" applyFill="1" applyBorder="1" applyAlignment="1" applyProtection="1">
      <alignment horizontal="center" vertical="center"/>
    </xf>
    <xf numFmtId="165" fontId="4" fillId="0" borderId="19" xfId="3" applyNumberFormat="1" applyFont="1" applyFill="1" applyBorder="1" applyAlignment="1" applyProtection="1">
      <alignment horizontal="left" vertical="center" wrapText="1"/>
    </xf>
    <xf numFmtId="165" fontId="3" fillId="0" borderId="19" xfId="3" applyNumberFormat="1" applyFont="1" applyFill="1" applyBorder="1" applyAlignment="1" applyProtection="1">
      <alignment horizontal="left" vertical="center" wrapText="1"/>
    </xf>
    <xf numFmtId="165" fontId="3" fillId="4" borderId="19" xfId="3" applyNumberFormat="1" applyFont="1" applyFill="1" applyBorder="1" applyAlignment="1" applyProtection="1">
      <alignment horizontal="left" vertical="center" wrapText="1"/>
    </xf>
    <xf numFmtId="165" fontId="3" fillId="0" borderId="19" xfId="3" applyNumberFormat="1" applyFont="1" applyFill="1" applyBorder="1" applyAlignment="1" applyProtection="1">
      <alignment horizontal="left" vertical="center"/>
    </xf>
    <xf numFmtId="165" fontId="17" fillId="7" borderId="27" xfId="0" applyNumberFormat="1" applyFont="1" applyFill="1" applyBorder="1"/>
    <xf numFmtId="165" fontId="7" fillId="0" borderId="27" xfId="0" applyNumberFormat="1" applyFont="1" applyBorder="1"/>
    <xf numFmtId="165" fontId="6" fillId="0" borderId="27" xfId="0" applyNumberFormat="1" applyFont="1" applyBorder="1"/>
    <xf numFmtId="165" fontId="6" fillId="7" borderId="24" xfId="0" applyNumberFormat="1" applyFont="1" applyFill="1" applyBorder="1" applyAlignment="1">
      <alignment wrapText="1"/>
    </xf>
    <xf numFmtId="165" fontId="17" fillId="0" borderId="27" xfId="0" applyNumberFormat="1" applyFont="1" applyBorder="1"/>
    <xf numFmtId="165" fontId="17" fillId="6" borderId="27" xfId="0" applyNumberFormat="1" applyFont="1" applyFill="1" applyBorder="1"/>
    <xf numFmtId="165" fontId="7" fillId="6" borderId="27" xfId="0" applyNumberFormat="1" applyFont="1" applyFill="1" applyBorder="1" applyAlignment="1">
      <alignment wrapText="1"/>
    </xf>
    <xf numFmtId="165" fontId="7" fillId="0" borderId="27" xfId="0" applyNumberFormat="1" applyFont="1" applyBorder="1" applyAlignment="1">
      <alignment wrapText="1"/>
    </xf>
    <xf numFmtId="165" fontId="17" fillId="0" borderId="24" xfId="0" applyNumberFormat="1" applyFont="1" applyBorder="1" applyAlignment="1">
      <alignment wrapText="1"/>
    </xf>
    <xf numFmtId="165" fontId="17" fillId="7" borderId="26" xfId="0" applyNumberFormat="1" applyFont="1" applyFill="1" applyBorder="1"/>
    <xf numFmtId="165" fontId="7" fillId="6" borderId="26" xfId="0" applyNumberFormat="1" applyFont="1" applyFill="1" applyBorder="1" applyAlignment="1">
      <alignment wrapText="1"/>
    </xf>
    <xf numFmtId="165" fontId="7" fillId="0" borderId="26" xfId="0" applyNumberFormat="1" applyFont="1" applyBorder="1" applyAlignment="1">
      <alignment wrapText="1"/>
    </xf>
    <xf numFmtId="165" fontId="7" fillId="0" borderId="26" xfId="0" applyNumberFormat="1" applyFont="1" applyBorder="1"/>
    <xf numFmtId="165" fontId="17" fillId="0" borderId="22" xfId="0" applyNumberFormat="1" applyFont="1" applyBorder="1" applyAlignment="1">
      <alignment wrapText="1"/>
    </xf>
    <xf numFmtId="165" fontId="7" fillId="7" borderId="26" xfId="0" applyNumberFormat="1" applyFont="1" applyFill="1" applyBorder="1"/>
    <xf numFmtId="165" fontId="5" fillId="0" borderId="26" xfId="0" applyNumberFormat="1" applyFont="1" applyBorder="1"/>
    <xf numFmtId="165" fontId="7" fillId="6" borderId="26" xfId="0" applyNumberFormat="1" applyFont="1" applyFill="1" applyBorder="1"/>
    <xf numFmtId="165" fontId="5" fillId="0" borderId="26" xfId="0" applyNumberFormat="1" applyFont="1" applyBorder="1" applyAlignment="1">
      <alignment wrapText="1"/>
    </xf>
    <xf numFmtId="165" fontId="5" fillId="6" borderId="26" xfId="0" applyNumberFormat="1" applyFont="1" applyFill="1" applyBorder="1" applyAlignment="1">
      <alignment wrapText="1"/>
    </xf>
    <xf numFmtId="165" fontId="5" fillId="0" borderId="22" xfId="0" applyNumberFormat="1" applyFont="1" applyBorder="1" applyAlignment="1">
      <alignment wrapText="1"/>
    </xf>
    <xf numFmtId="165" fontId="7" fillId="11" borderId="25" xfId="0" applyNumberFormat="1" applyFont="1" applyFill="1" applyBorder="1"/>
    <xf numFmtId="165" fontId="17" fillId="11" borderId="25" xfId="0" applyNumberFormat="1" applyFont="1" applyFill="1" applyBorder="1"/>
    <xf numFmtId="165" fontId="7" fillId="11" borderId="25" xfId="0" applyNumberFormat="1" applyFont="1" applyFill="1" applyBorder="1" applyAlignment="1">
      <alignment wrapText="1"/>
    </xf>
    <xf numFmtId="165" fontId="17" fillId="11" borderId="19" xfId="0" applyNumberFormat="1" applyFont="1" applyFill="1" applyBorder="1" applyAlignment="1">
      <alignment wrapText="1"/>
    </xf>
    <xf numFmtId="165" fontId="3" fillId="5" borderId="19" xfId="0" applyNumberFormat="1" applyFont="1" applyFill="1" applyBorder="1"/>
    <xf numFmtId="165" fontId="7" fillId="13" borderId="25" xfId="0" applyNumberFormat="1" applyFont="1" applyFill="1" applyBorder="1"/>
    <xf numFmtId="165" fontId="5" fillId="0" borderId="25" xfId="0" applyNumberFormat="1" applyFont="1" applyBorder="1"/>
    <xf numFmtId="165" fontId="7" fillId="0" borderId="22" xfId="0" applyNumberFormat="1" applyFont="1" applyBorder="1" applyAlignment="1">
      <alignment wrapText="1"/>
    </xf>
    <xf numFmtId="165" fontId="6" fillId="0" borderId="26" xfId="0" applyNumberFormat="1" applyFont="1" applyBorder="1"/>
    <xf numFmtId="165" fontId="7" fillId="6" borderId="25" xfId="0" applyNumberFormat="1" applyFont="1" applyFill="1" applyBorder="1"/>
    <xf numFmtId="165" fontId="7" fillId="0" borderId="25" xfId="0" applyNumberFormat="1" applyFont="1" applyBorder="1" applyAlignment="1">
      <alignment wrapText="1"/>
    </xf>
    <xf numFmtId="165" fontId="5" fillId="0" borderId="25" xfId="0" applyNumberFormat="1" applyFont="1" applyBorder="1" applyAlignment="1">
      <alignment wrapText="1"/>
    </xf>
    <xf numFmtId="165" fontId="5" fillId="6" borderId="25" xfId="0" applyNumberFormat="1" applyFont="1" applyFill="1" applyBorder="1" applyAlignment="1">
      <alignment wrapText="1"/>
    </xf>
    <xf numFmtId="165" fontId="7" fillId="0" borderId="25" xfId="0" applyNumberFormat="1" applyFont="1" applyBorder="1"/>
    <xf numFmtId="165" fontId="4" fillId="10" borderId="19" xfId="1" applyNumberFormat="1" applyFont="1" applyFill="1" applyBorder="1" applyAlignment="1" applyProtection="1">
      <alignment horizontal="right"/>
    </xf>
    <xf numFmtId="165" fontId="3" fillId="10" borderId="19" xfId="2" applyNumberFormat="1" applyFont="1" applyFill="1" applyBorder="1" applyAlignment="1" applyProtection="1">
      <alignment vertical="center" wrapText="1"/>
    </xf>
    <xf numFmtId="165" fontId="7" fillId="7" borderId="25" xfId="0" applyNumberFormat="1" applyFont="1" applyFill="1" applyBorder="1"/>
    <xf numFmtId="165" fontId="7" fillId="4" borderId="19" xfId="1" applyNumberFormat="1" applyFont="1" applyFill="1" applyBorder="1" applyAlignment="1" applyProtection="1">
      <alignment horizontal="center" vertical="center" wrapText="1"/>
    </xf>
    <xf numFmtId="165" fontId="4" fillId="4" borderId="19" xfId="1" applyNumberFormat="1" applyFont="1" applyFill="1" applyBorder="1" applyProtection="1"/>
    <xf numFmtId="165" fontId="5" fillId="10" borderId="19" xfId="1" applyNumberFormat="1" applyFont="1" applyFill="1" applyBorder="1" applyAlignment="1" applyProtection="1">
      <alignment horizontal="right"/>
    </xf>
    <xf numFmtId="165" fontId="6" fillId="10" borderId="19" xfId="2" applyNumberFormat="1" applyFont="1" applyFill="1" applyBorder="1" applyAlignment="1" applyProtection="1">
      <alignment vertical="center" wrapText="1"/>
    </xf>
    <xf numFmtId="165" fontId="3" fillId="5" borderId="24" xfId="1" applyNumberFormat="1" applyFont="1" applyFill="1" applyBorder="1" applyAlignment="1" applyProtection="1">
      <alignment horizontal="right"/>
    </xf>
    <xf numFmtId="165" fontId="4" fillId="0" borderId="24" xfId="0" applyNumberFormat="1" applyFont="1" applyBorder="1"/>
    <xf numFmtId="165" fontId="4" fillId="0" borderId="23" xfId="0" applyNumberFormat="1" applyFont="1" applyBorder="1"/>
    <xf numFmtId="165" fontId="3" fillId="0" borderId="23" xfId="1" applyNumberFormat="1" applyFont="1" applyBorder="1" applyAlignment="1" applyProtection="1">
      <alignment horizontal="right"/>
    </xf>
    <xf numFmtId="165" fontId="3" fillId="4" borderId="23" xfId="1" applyNumberFormat="1" applyFont="1" applyFill="1" applyBorder="1" applyAlignment="1" applyProtection="1">
      <alignment horizontal="right"/>
    </xf>
    <xf numFmtId="165" fontId="4" fillId="4" borderId="23" xfId="0" applyNumberFormat="1" applyFont="1" applyFill="1" applyBorder="1" applyAlignment="1">
      <alignment wrapText="1"/>
    </xf>
    <xf numFmtId="165" fontId="4" fillId="0" borderId="23" xfId="0" applyNumberFormat="1" applyFont="1" applyBorder="1" applyAlignment="1">
      <alignment wrapText="1"/>
    </xf>
    <xf numFmtId="165" fontId="4" fillId="0" borderId="23" xfId="0" applyNumberFormat="1" applyFont="1" applyBorder="1" applyAlignment="1">
      <alignment horizontal="center"/>
    </xf>
    <xf numFmtId="165" fontId="3" fillId="0" borderId="23" xfId="3" applyNumberFormat="1" applyFont="1" applyFill="1" applyBorder="1" applyProtection="1"/>
    <xf numFmtId="165" fontId="3" fillId="5" borderId="21" xfId="1" applyNumberFormat="1" applyFont="1" applyFill="1" applyBorder="1" applyAlignment="1" applyProtection="1">
      <alignment horizontal="right"/>
    </xf>
    <xf numFmtId="165" fontId="4" fillId="4" borderId="21" xfId="0" applyNumberFormat="1" applyFont="1" applyFill="1" applyBorder="1" applyAlignment="1">
      <alignment wrapText="1"/>
    </xf>
    <xf numFmtId="165" fontId="4" fillId="0" borderId="21" xfId="0" applyNumberFormat="1" applyFont="1" applyBorder="1" applyAlignment="1">
      <alignment wrapText="1"/>
    </xf>
    <xf numFmtId="165" fontId="4" fillId="0" borderId="21" xfId="0" applyNumberFormat="1" applyFont="1" applyBorder="1" applyAlignment="1">
      <alignment horizontal="center"/>
    </xf>
    <xf numFmtId="165" fontId="3" fillId="0" borderId="21" xfId="3" applyNumberFormat="1" applyFont="1" applyFill="1" applyBorder="1" applyProtection="1"/>
    <xf numFmtId="165" fontId="4" fillId="4" borderId="19" xfId="0" applyNumberFormat="1" applyFont="1" applyFill="1" applyBorder="1" applyAlignment="1">
      <alignment horizontal="center" wrapText="1"/>
    </xf>
    <xf numFmtId="165" fontId="5" fillId="0" borderId="19" xfId="0" applyNumberFormat="1" applyFont="1" applyBorder="1" applyAlignment="1">
      <alignment shrinkToFit="1"/>
    </xf>
    <xf numFmtId="165" fontId="4" fillId="4" borderId="19" xfId="0" applyNumberFormat="1" applyFont="1" applyFill="1" applyBorder="1" applyAlignment="1">
      <alignment shrinkToFit="1"/>
    </xf>
    <xf numFmtId="165" fontId="4" fillId="0" borderId="19" xfId="0" applyNumberFormat="1" applyFont="1" applyBorder="1" applyAlignment="1">
      <alignment horizontal="center" shrinkToFit="1"/>
    </xf>
    <xf numFmtId="165" fontId="4" fillId="4" borderId="19" xfId="0" applyNumberFormat="1" applyFont="1" applyFill="1" applyBorder="1" applyAlignment="1">
      <alignment horizontal="left" shrinkToFit="1"/>
    </xf>
    <xf numFmtId="165" fontId="4" fillId="10" borderId="22" xfId="0" applyNumberFormat="1" applyFont="1" applyFill="1" applyBorder="1"/>
    <xf numFmtId="165" fontId="3" fillId="10" borderId="22" xfId="1" applyNumberFormat="1" applyFont="1" applyFill="1" applyBorder="1" applyAlignment="1" applyProtection="1">
      <alignment horizontal="right"/>
    </xf>
    <xf numFmtId="165" fontId="4" fillId="10" borderId="22" xfId="3" applyNumberFormat="1" applyFont="1" applyFill="1" applyBorder="1" applyAlignment="1" applyProtection="1">
      <alignment horizontal="center"/>
    </xf>
    <xf numFmtId="165" fontId="4" fillId="10" borderId="22" xfId="3" applyNumberFormat="1" applyFont="1" applyFill="1" applyBorder="1" applyAlignment="1" applyProtection="1">
      <alignment horizontal="center" wrapText="1"/>
    </xf>
    <xf numFmtId="165" fontId="3" fillId="10" borderId="22" xfId="2" applyNumberFormat="1" applyFont="1" applyFill="1" applyBorder="1" applyAlignment="1" applyProtection="1">
      <alignment vertical="center"/>
    </xf>
    <xf numFmtId="165" fontId="4" fillId="4" borderId="21" xfId="0" applyNumberFormat="1" applyFont="1" applyFill="1" applyBorder="1"/>
    <xf numFmtId="165" fontId="4" fillId="0" borderId="21" xfId="0" applyNumberFormat="1" applyFont="1" applyBorder="1"/>
    <xf numFmtId="165" fontId="6" fillId="0" borderId="21" xfId="2" applyNumberFormat="1" applyFont="1" applyFill="1" applyBorder="1" applyProtection="1"/>
    <xf numFmtId="165" fontId="6" fillId="0" borderId="17" xfId="2" applyNumberFormat="1" applyFont="1" applyFill="1" applyBorder="1" applyAlignment="1" applyProtection="1"/>
    <xf numFmtId="165" fontId="3" fillId="0" borderId="0" xfId="1" applyNumberFormat="1" applyFont="1" applyFill="1" applyBorder="1" applyAlignment="1" applyProtection="1">
      <alignment horizontal="right"/>
    </xf>
    <xf numFmtId="165" fontId="5" fillId="0" borderId="3" xfId="1" applyNumberFormat="1" applyFont="1" applyFill="1" applyBorder="1" applyAlignment="1" applyProtection="1"/>
  </cellXfs>
  <cellStyles count="5">
    <cellStyle name="40% - Accent2" xfId="3" builtinId="35"/>
    <cellStyle name="Accent1" xfId="2" builtinId="29"/>
    <cellStyle name="Comma" xfId="1" builtinId="3"/>
    <cellStyle name="Currency" xfId="4"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eather Overholser" id="{627009EA-8E0A-4E03-A332-9D860C3AEEAD}" userId="Heather Overhols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57" personId="{627009EA-8E0A-4E03-A332-9D860C3AEEAD}" id="{78F897BA-E70D-4D54-AF28-46086DBC5BAA}">
    <text>$200,000 - deterrent system pilot
$40,000 390 improvements
$450,000 Bar Y planning
$20,000 moose study
$25,000 safety and signage
$25,000 Misc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A22A-C7D5-44B0-BF79-CF22ADAA706D}">
  <dimension ref="A1:S724"/>
  <sheetViews>
    <sheetView tabSelected="1" topLeftCell="A148" zoomScale="60" zoomScaleNormal="60" workbookViewId="0">
      <selection activeCell="C9" sqref="C9"/>
    </sheetView>
  </sheetViews>
  <sheetFormatPr defaultRowHeight="15" x14ac:dyDescent="0.25"/>
  <cols>
    <col min="1" max="1" width="72.5703125" bestFit="1" customWidth="1"/>
    <col min="2" max="2" width="14.85546875" bestFit="1" customWidth="1"/>
    <col min="3" max="3" width="75.42578125" customWidth="1"/>
    <col min="4" max="4" width="17" bestFit="1" customWidth="1"/>
    <col min="5" max="5" width="11.5703125" bestFit="1" customWidth="1"/>
    <col min="6" max="6" width="54.7109375" customWidth="1"/>
    <col min="7" max="7" width="27.28515625" bestFit="1" customWidth="1"/>
    <col min="8" max="8" width="38.42578125" bestFit="1" customWidth="1"/>
    <col min="9" max="9" width="21.85546875" bestFit="1" customWidth="1"/>
    <col min="10" max="11" width="23.28515625" bestFit="1" customWidth="1"/>
    <col min="12" max="12" width="21.28515625" bestFit="1" customWidth="1"/>
    <col min="13" max="13" width="22" bestFit="1" customWidth="1"/>
    <col min="14" max="14" width="23.28515625" bestFit="1" customWidth="1"/>
    <col min="15" max="15" width="18.42578125" bestFit="1" customWidth="1"/>
    <col min="16" max="16" width="27.7109375" bestFit="1" customWidth="1"/>
    <col min="17" max="17" width="25.140625" bestFit="1" customWidth="1"/>
    <col min="18" max="18" width="30.42578125" bestFit="1" customWidth="1"/>
    <col min="19" max="19" width="30.5703125" bestFit="1" customWidth="1"/>
  </cols>
  <sheetData>
    <row r="1" spans="1:19" s="1" customFormat="1" ht="15.75" x14ac:dyDescent="0.25">
      <c r="A1" s="3"/>
      <c r="B1" s="3"/>
      <c r="C1" s="3"/>
      <c r="D1" s="3"/>
      <c r="E1" s="3"/>
      <c r="F1" s="3"/>
      <c r="G1" s="3"/>
      <c r="H1" s="3"/>
      <c r="I1" s="3"/>
      <c r="J1" s="3"/>
      <c r="K1" s="3"/>
      <c r="L1" s="3"/>
      <c r="M1" s="3"/>
      <c r="N1" s="3"/>
      <c r="O1" s="3"/>
      <c r="P1" s="3"/>
      <c r="Q1" s="3"/>
      <c r="R1" s="3"/>
      <c r="S1" s="3"/>
    </row>
    <row r="2" spans="1:19" ht="28.5" x14ac:dyDescent="0.45">
      <c r="A2" s="103" t="s">
        <v>29</v>
      </c>
      <c r="B2" s="59"/>
      <c r="C2" s="59"/>
      <c r="D2" s="59"/>
      <c r="E2" s="59"/>
      <c r="F2" s="59"/>
      <c r="G2" s="59"/>
      <c r="H2" s="59"/>
      <c r="I2" s="59"/>
      <c r="J2" s="59"/>
      <c r="K2" s="59"/>
      <c r="L2" s="59"/>
      <c r="M2" s="59"/>
      <c r="N2" s="59"/>
      <c r="O2" s="59"/>
      <c r="P2" s="59"/>
      <c r="Q2" s="59"/>
      <c r="R2" s="59"/>
      <c r="S2" s="59"/>
    </row>
    <row r="3" spans="1:19" ht="47.25" x14ac:dyDescent="0.25">
      <c r="A3" s="102" t="s">
        <v>0</v>
      </c>
      <c r="B3" s="101" t="s">
        <v>1</v>
      </c>
      <c r="C3" s="101" t="s">
        <v>2</v>
      </c>
      <c r="D3" s="57" t="s">
        <v>3</v>
      </c>
      <c r="E3" s="55" t="s">
        <v>4</v>
      </c>
      <c r="F3" s="57" t="s">
        <v>5</v>
      </c>
      <c r="G3" s="57" t="s">
        <v>6</v>
      </c>
      <c r="H3" s="57" t="s">
        <v>7</v>
      </c>
      <c r="I3" s="56" t="s">
        <v>8</v>
      </c>
      <c r="J3" s="56" t="s">
        <v>9</v>
      </c>
      <c r="K3" s="56" t="s">
        <v>10</v>
      </c>
      <c r="L3" s="56" t="s">
        <v>11</v>
      </c>
      <c r="M3" s="56" t="s">
        <v>12</v>
      </c>
      <c r="N3" s="56" t="s">
        <v>13</v>
      </c>
      <c r="O3" s="55" t="s">
        <v>14</v>
      </c>
      <c r="P3" s="55" t="s">
        <v>15</v>
      </c>
      <c r="Q3" s="55" t="s">
        <v>16</v>
      </c>
      <c r="R3" s="55" t="s">
        <v>17</v>
      </c>
      <c r="S3" s="55" t="s">
        <v>18</v>
      </c>
    </row>
    <row r="4" spans="1:19" ht="15.75" x14ac:dyDescent="0.25">
      <c r="A4" s="34" t="s">
        <v>19</v>
      </c>
      <c r="B4" s="81"/>
      <c r="C4" s="100"/>
      <c r="D4" s="80"/>
      <c r="E4" s="80"/>
      <c r="F4" s="80"/>
      <c r="G4" s="32"/>
      <c r="H4" s="32"/>
      <c r="I4" s="32"/>
      <c r="J4" s="32"/>
      <c r="K4" s="32"/>
      <c r="L4" s="32"/>
      <c r="M4" s="32"/>
      <c r="N4" s="32"/>
      <c r="O4" s="32"/>
      <c r="P4" s="32"/>
      <c r="Q4" s="32"/>
      <c r="R4" s="32"/>
      <c r="S4" s="79"/>
    </row>
    <row r="5" spans="1:19" ht="15.75" x14ac:dyDescent="0.25">
      <c r="A5" s="89" t="s">
        <v>20</v>
      </c>
      <c r="B5" s="120" t="s">
        <v>21</v>
      </c>
      <c r="C5" s="76"/>
      <c r="D5" s="97"/>
      <c r="E5" s="96" t="s">
        <v>22</v>
      </c>
      <c r="F5" s="95">
        <v>0</v>
      </c>
      <c r="G5" s="26">
        <v>0</v>
      </c>
      <c r="H5" s="26">
        <v>9000</v>
      </c>
      <c r="I5" s="26">
        <v>1750000</v>
      </c>
      <c r="J5" s="26">
        <v>2000000</v>
      </c>
      <c r="K5" s="26">
        <v>2000000</v>
      </c>
      <c r="L5" s="26">
        <v>2000000</v>
      </c>
      <c r="M5" s="26">
        <v>2000000</v>
      </c>
      <c r="N5" s="26"/>
      <c r="O5" s="26"/>
      <c r="P5" s="23">
        <f>SUM(I5:O5)</f>
        <v>9750000</v>
      </c>
      <c r="Q5" s="23">
        <f>SUM(P5-G5)</f>
        <v>9750000</v>
      </c>
      <c r="R5" s="23">
        <f>SUM(Q5-O5)</f>
        <v>9750000</v>
      </c>
      <c r="S5" s="22">
        <v>9000</v>
      </c>
    </row>
    <row r="6" spans="1:19" ht="16.5" thickBot="1" x14ac:dyDescent="0.3">
      <c r="A6" s="89"/>
      <c r="B6" s="120"/>
      <c r="C6" s="76"/>
      <c r="D6" s="97"/>
      <c r="E6" s="96"/>
      <c r="F6" s="95"/>
      <c r="G6" s="26"/>
      <c r="H6" s="26"/>
      <c r="I6" s="26"/>
      <c r="J6" s="26"/>
      <c r="K6" s="26"/>
      <c r="L6" s="26"/>
      <c r="M6" s="26"/>
      <c r="N6" s="26"/>
      <c r="O6" s="26"/>
      <c r="P6" s="23">
        <f>SUM(I6:O6)</f>
        <v>0</v>
      </c>
      <c r="Q6" s="23">
        <f>SUM(P6-G6)</f>
        <v>0</v>
      </c>
      <c r="R6" s="23">
        <f>SUM(Q6-O6)</f>
        <v>0</v>
      </c>
      <c r="S6" s="23" t="s">
        <v>23</v>
      </c>
    </row>
    <row r="7" spans="1:19" ht="16.5" thickTop="1" x14ac:dyDescent="0.25">
      <c r="A7" s="86"/>
      <c r="B7" s="36"/>
      <c r="C7" s="91"/>
      <c r="D7" s="90"/>
      <c r="E7" s="73"/>
      <c r="F7" s="87"/>
      <c r="G7" s="16">
        <f>SUM(G5:G6)</f>
        <v>0</v>
      </c>
      <c r="H7" s="16">
        <f>SUM(H5:H6)</f>
        <v>9000</v>
      </c>
      <c r="I7" s="16">
        <f>SUM(I5:I6)</f>
        <v>1750000</v>
      </c>
      <c r="J7" s="16">
        <f>SUM(J5:J6)</f>
        <v>2000000</v>
      </c>
      <c r="K7" s="16">
        <f>SUM(K5:K6)</f>
        <v>2000000</v>
      </c>
      <c r="L7" s="16">
        <f>SUM(L5:L6)</f>
        <v>2000000</v>
      </c>
      <c r="M7" s="16">
        <f>SUM(M5:M6)</f>
        <v>2000000</v>
      </c>
      <c r="N7" s="16">
        <f>SUM(N5:N6)</f>
        <v>0</v>
      </c>
      <c r="O7" s="16">
        <f>SUM(O5:O6)</f>
        <v>0</v>
      </c>
      <c r="P7" s="16">
        <f>SUM(P5:P6)</f>
        <v>9750000</v>
      </c>
      <c r="Q7" s="16">
        <f>SUM(Q5:Q6)</f>
        <v>9750000</v>
      </c>
      <c r="R7" s="16">
        <f>SUM(R5:R6)</f>
        <v>9750000</v>
      </c>
      <c r="S7" s="16">
        <f>SUM(S5:S6)</f>
        <v>9000</v>
      </c>
    </row>
    <row r="8" spans="1:19" ht="15.75" x14ac:dyDescent="0.25">
      <c r="A8" s="34" t="s">
        <v>24</v>
      </c>
      <c r="B8" s="81"/>
      <c r="C8" s="80"/>
      <c r="D8" s="80"/>
      <c r="E8" s="80"/>
      <c r="F8" s="80"/>
      <c r="G8" s="32"/>
      <c r="H8" s="32"/>
      <c r="I8" s="32"/>
      <c r="J8" s="32"/>
      <c r="K8" s="32"/>
      <c r="L8" s="32"/>
      <c r="M8" s="32"/>
      <c r="N8" s="32"/>
      <c r="O8" s="32"/>
      <c r="P8" s="32"/>
      <c r="Q8" s="32"/>
      <c r="R8" s="32"/>
      <c r="S8" s="32"/>
    </row>
    <row r="9" spans="1:19" ht="16.5" thickBot="1" x14ac:dyDescent="0.3">
      <c r="A9" s="89"/>
      <c r="B9" s="30"/>
      <c r="C9" s="76"/>
      <c r="D9" s="78"/>
      <c r="E9" s="77"/>
      <c r="F9" s="76"/>
      <c r="G9" s="583"/>
      <c r="H9" s="88"/>
      <c r="I9" s="583"/>
      <c r="J9" s="583"/>
      <c r="K9" s="583"/>
      <c r="L9" s="583"/>
      <c r="M9" s="583"/>
      <c r="N9" s="583"/>
      <c r="O9" s="583"/>
      <c r="P9" s="23"/>
      <c r="Q9" s="23"/>
      <c r="R9" s="23"/>
      <c r="S9" s="22"/>
    </row>
    <row r="10" spans="1:19" ht="16.5" thickTop="1" x14ac:dyDescent="0.25">
      <c r="A10" s="86"/>
      <c r="B10" s="36"/>
      <c r="C10" s="84"/>
      <c r="D10" s="83"/>
      <c r="E10" s="73"/>
      <c r="F10" s="87"/>
      <c r="G10" s="38">
        <f>SUM(G9:G9)</f>
        <v>0</v>
      </c>
      <c r="H10" s="38">
        <f>SUM(H9:H9)</f>
        <v>0</v>
      </c>
      <c r="I10" s="38">
        <f>SUM(I9:I9)</f>
        <v>0</v>
      </c>
      <c r="J10" s="38">
        <f>SUM(J9:J9)</f>
        <v>0</v>
      </c>
      <c r="K10" s="38">
        <f>SUM(K9:K9)</f>
        <v>0</v>
      </c>
      <c r="L10" s="38">
        <f>SUM(L9:L9)</f>
        <v>0</v>
      </c>
      <c r="M10" s="38">
        <f>SUM(M9:M9)</f>
        <v>0</v>
      </c>
      <c r="N10" s="38">
        <f>SUM(N9:N9)</f>
        <v>0</v>
      </c>
      <c r="O10" s="38">
        <f>SUM(O9:O9)</f>
        <v>0</v>
      </c>
      <c r="P10" s="38">
        <f>SUM(P9:P9)</f>
        <v>0</v>
      </c>
      <c r="Q10" s="38">
        <f>SUM(Q9:Q9)</f>
        <v>0</v>
      </c>
      <c r="R10" s="38">
        <f>SUM(R9:R9)</f>
        <v>0</v>
      </c>
      <c r="S10" s="38">
        <f>SUM(S9:S9)</f>
        <v>0</v>
      </c>
    </row>
    <row r="11" spans="1:19" ht="15.75" x14ac:dyDescent="0.25">
      <c r="A11" s="34" t="s">
        <v>25</v>
      </c>
      <c r="B11" s="81"/>
      <c r="C11" s="80"/>
      <c r="D11" s="80"/>
      <c r="E11" s="80"/>
      <c r="F11" s="80"/>
      <c r="G11" s="32"/>
      <c r="H11" s="32"/>
      <c r="I11" s="32"/>
      <c r="J11" s="32"/>
      <c r="K11" s="32"/>
      <c r="L11" s="32"/>
      <c r="M11" s="32"/>
      <c r="N11" s="32"/>
      <c r="O11" s="32"/>
      <c r="P11" s="32"/>
      <c r="Q11" s="32"/>
      <c r="R11" s="32"/>
      <c r="S11" s="32"/>
    </row>
    <row r="12" spans="1:19" ht="16.5" thickBot="1" x14ac:dyDescent="0.3">
      <c r="A12" s="76"/>
      <c r="B12" s="30"/>
      <c r="C12" s="76"/>
      <c r="D12" s="78"/>
      <c r="E12" s="77"/>
      <c r="F12" s="78"/>
      <c r="G12" s="583"/>
      <c r="H12" s="26"/>
      <c r="I12" s="583"/>
      <c r="J12" s="583"/>
      <c r="K12" s="583"/>
      <c r="L12" s="583"/>
      <c r="M12" s="583"/>
      <c r="N12" s="583"/>
      <c r="O12" s="583"/>
      <c r="P12" s="23">
        <f>SUM(I12:O12)</f>
        <v>0</v>
      </c>
      <c r="Q12" s="23">
        <f>SUM(P12-G12)</f>
        <v>0</v>
      </c>
      <c r="R12" s="23">
        <f>SUM(Q12-O12)</f>
        <v>0</v>
      </c>
      <c r="S12" s="23">
        <f>H12</f>
        <v>0</v>
      </c>
    </row>
    <row r="13" spans="1:19" ht="16.5" thickTop="1" x14ac:dyDescent="0.25">
      <c r="A13" s="86"/>
      <c r="B13" s="36"/>
      <c r="C13" s="84"/>
      <c r="D13" s="83"/>
      <c r="E13" s="73"/>
      <c r="F13" s="82"/>
      <c r="G13" s="16">
        <f>SUM(G12:G12)</f>
        <v>0</v>
      </c>
      <c r="H13" s="16">
        <f>SUM(H12:H12)</f>
        <v>0</v>
      </c>
      <c r="I13" s="16">
        <f>SUM(I12:I12)</f>
        <v>0</v>
      </c>
      <c r="J13" s="16">
        <f>SUM(J12:J12)</f>
        <v>0</v>
      </c>
      <c r="K13" s="16">
        <f>SUM(K12:K12)</f>
        <v>0</v>
      </c>
      <c r="L13" s="16">
        <f>SUM(L12:L12)</f>
        <v>0</v>
      </c>
      <c r="M13" s="16">
        <f>SUM(M12:M12)</f>
        <v>0</v>
      </c>
      <c r="N13" s="16">
        <f>SUM(N12:N12)</f>
        <v>0</v>
      </c>
      <c r="O13" s="16">
        <f>SUM(O12:O12)</f>
        <v>0</v>
      </c>
      <c r="P13" s="16">
        <f>SUM(P12:P12)</f>
        <v>0</v>
      </c>
      <c r="Q13" s="16">
        <f>SUM(Q12:Q12)</f>
        <v>0</v>
      </c>
      <c r="R13" s="16">
        <f>SUM(R12:R12)</f>
        <v>0</v>
      </c>
      <c r="S13" s="16">
        <f>SUM(S12:S12)</f>
        <v>0</v>
      </c>
    </row>
    <row r="14" spans="1:19" ht="15.75" x14ac:dyDescent="0.25">
      <c r="A14" s="34" t="s">
        <v>26</v>
      </c>
      <c r="B14" s="81"/>
      <c r="C14" s="80"/>
      <c r="D14" s="80"/>
      <c r="E14" s="80"/>
      <c r="F14" s="80"/>
      <c r="G14" s="32"/>
      <c r="H14" s="32"/>
      <c r="I14" s="32"/>
      <c r="J14" s="32"/>
      <c r="K14" s="32"/>
      <c r="L14" s="32"/>
      <c r="M14" s="32"/>
      <c r="N14" s="32"/>
      <c r="O14" s="32"/>
      <c r="P14" s="32"/>
      <c r="Q14" s="32" t="s">
        <v>27</v>
      </c>
      <c r="R14" s="32"/>
      <c r="S14" s="79"/>
    </row>
    <row r="15" spans="1:19" ht="16.5" thickBot="1" x14ac:dyDescent="0.3">
      <c r="A15" s="76"/>
      <c r="B15" s="30"/>
      <c r="C15" s="76"/>
      <c r="D15" s="78"/>
      <c r="E15" s="77"/>
      <c r="F15" s="76"/>
      <c r="G15" s="583"/>
      <c r="H15" s="26"/>
      <c r="I15" s="583"/>
      <c r="J15" s="583"/>
      <c r="K15" s="583"/>
      <c r="L15" s="583"/>
      <c r="M15" s="583"/>
      <c r="N15" s="583"/>
      <c r="O15" s="583"/>
      <c r="P15" s="23">
        <f>SUM(I15:O15)</f>
        <v>0</v>
      </c>
      <c r="Q15" s="23">
        <f>SUM(P15-G15)</f>
        <v>0</v>
      </c>
      <c r="R15" s="23">
        <f>SUM(Q15-O15)</f>
        <v>0</v>
      </c>
      <c r="S15" s="22">
        <f>H15</f>
        <v>0</v>
      </c>
    </row>
    <row r="16" spans="1:19" ht="16.5" thickTop="1" x14ac:dyDescent="0.25">
      <c r="A16" s="21"/>
      <c r="B16" s="73"/>
      <c r="C16" s="71"/>
      <c r="D16" s="72"/>
      <c r="E16" s="71"/>
      <c r="F16" s="70"/>
      <c r="G16" s="16">
        <f>SUM(G15:G15)</f>
        <v>0</v>
      </c>
      <c r="H16" s="16">
        <f>SUM(H15:H15)</f>
        <v>0</v>
      </c>
      <c r="I16" s="16">
        <f>SUM(I15:I15)</f>
        <v>0</v>
      </c>
      <c r="J16" s="16">
        <f>SUM(J15:J15)</f>
        <v>0</v>
      </c>
      <c r="K16" s="16">
        <f>SUM(K15:K15)</f>
        <v>0</v>
      </c>
      <c r="L16" s="16">
        <f>SUM(L15:L15)</f>
        <v>0</v>
      </c>
      <c r="M16" s="16">
        <f>SUM(M15:M15)</f>
        <v>0</v>
      </c>
      <c r="N16" s="16">
        <f>SUM(N15:N15)</f>
        <v>0</v>
      </c>
      <c r="O16" s="16">
        <f>SUM(O15:O15)</f>
        <v>0</v>
      </c>
      <c r="P16" s="16">
        <f>SUM(P15:P15)</f>
        <v>0</v>
      </c>
      <c r="Q16" s="16">
        <f>SUM(Q15:Q15)</f>
        <v>0</v>
      </c>
      <c r="R16" s="16">
        <f>SUM(R15:R15)</f>
        <v>0</v>
      </c>
      <c r="S16" s="16">
        <f>SUM(S15:S15)</f>
        <v>0</v>
      </c>
    </row>
    <row r="17" spans="1:19" ht="16.5" thickBot="1" x14ac:dyDescent="0.3">
      <c r="A17" s="15"/>
      <c r="B17" s="68"/>
      <c r="C17" s="66"/>
      <c r="D17" s="67"/>
      <c r="E17" s="66"/>
      <c r="F17" s="65"/>
      <c r="G17" s="10"/>
      <c r="H17" s="10"/>
      <c r="I17" s="64"/>
      <c r="J17" s="64"/>
      <c r="K17" s="64"/>
      <c r="L17" s="64"/>
      <c r="M17" s="64"/>
      <c r="N17" s="64"/>
      <c r="O17" s="64"/>
      <c r="P17" s="582"/>
      <c r="Q17" s="582"/>
      <c r="R17" s="64"/>
      <c r="S17" s="64"/>
    </row>
    <row r="18" spans="1:19" ht="17.25" thickTop="1" thickBot="1" x14ac:dyDescent="0.3">
      <c r="A18" s="7" t="s">
        <v>28</v>
      </c>
      <c r="B18" s="581"/>
      <c r="C18" s="309"/>
      <c r="D18" s="309"/>
      <c r="E18" s="309"/>
      <c r="F18" s="309"/>
      <c r="G18" s="4">
        <f>SUM(G7+G10+G13+G16)</f>
        <v>0</v>
      </c>
      <c r="H18" s="4">
        <f>SUM(H7+H10+H13+H16)</f>
        <v>9000</v>
      </c>
      <c r="I18" s="4">
        <f>SUM(I7+I10+I13+I16)</f>
        <v>1750000</v>
      </c>
      <c r="J18" s="4">
        <f>SUM(J7+J10+J13+J16)</f>
        <v>2000000</v>
      </c>
      <c r="K18" s="4">
        <f>SUM(K7+K10+K13+K16)</f>
        <v>2000000</v>
      </c>
      <c r="L18" s="4">
        <f>SUM(L7+L10+L13+L16)</f>
        <v>2000000</v>
      </c>
      <c r="M18" s="4">
        <f>SUM(M7+M10+M13+M16)</f>
        <v>2000000</v>
      </c>
      <c r="N18" s="4">
        <f>SUM(N7+N10+N13+N16)</f>
        <v>0</v>
      </c>
      <c r="O18" s="4">
        <f>SUM(O7+O10+O13+O16)</f>
        <v>0</v>
      </c>
      <c r="P18" s="4">
        <f>SUM(P7+P10+P13+P16)</f>
        <v>9750000</v>
      </c>
      <c r="Q18" s="4">
        <f>SUM(Q7+Q10+Q13+Q16)</f>
        <v>9750000</v>
      </c>
      <c r="R18" s="4">
        <f>SUM(R7+R10+R13+R16)</f>
        <v>9750000</v>
      </c>
      <c r="S18" s="4">
        <f>SUM(S7+S10+S13+S16)</f>
        <v>9000</v>
      </c>
    </row>
    <row r="19" spans="1:19" s="1" customFormat="1" ht="17.25" thickTop="1" thickBot="1" x14ac:dyDescent="0.3">
      <c r="A19" s="3"/>
      <c r="B19" s="3"/>
      <c r="C19" s="3"/>
      <c r="D19" s="3"/>
      <c r="E19" s="3"/>
      <c r="F19" s="3"/>
      <c r="G19" s="3"/>
      <c r="H19" s="3"/>
      <c r="I19" s="3"/>
      <c r="J19" s="3"/>
      <c r="K19" s="3"/>
      <c r="L19" s="3"/>
      <c r="M19" s="3"/>
      <c r="N19" s="3"/>
      <c r="O19" s="3"/>
      <c r="P19" s="3"/>
      <c r="Q19" s="3"/>
      <c r="R19" s="3"/>
      <c r="S19" s="3"/>
    </row>
    <row r="20" spans="1:19" ht="15.75" thickTop="1" x14ac:dyDescent="0.25">
      <c r="A20" s="61" t="s">
        <v>30</v>
      </c>
      <c r="B20" s="61"/>
      <c r="C20" s="61"/>
      <c r="D20" s="61"/>
      <c r="E20" s="61"/>
      <c r="F20" s="61"/>
      <c r="G20" s="61"/>
      <c r="H20" s="61"/>
      <c r="I20" s="61"/>
      <c r="J20" s="61"/>
      <c r="K20" s="61"/>
      <c r="L20" s="61"/>
      <c r="M20" s="61"/>
      <c r="N20" s="61"/>
      <c r="O20" s="61"/>
      <c r="P20" s="61"/>
      <c r="Q20" s="61"/>
      <c r="R20" s="61"/>
      <c r="S20" s="61"/>
    </row>
    <row r="21" spans="1:19" x14ac:dyDescent="0.25">
      <c r="A21" s="195"/>
      <c r="B21" s="195"/>
      <c r="C21" s="195"/>
      <c r="D21" s="195"/>
      <c r="E21" s="195"/>
      <c r="F21" s="195"/>
      <c r="G21" s="195"/>
      <c r="H21" s="195"/>
      <c r="I21" s="195"/>
      <c r="J21" s="195"/>
      <c r="K21" s="195"/>
      <c r="L21" s="195"/>
      <c r="M21" s="195"/>
      <c r="N21" s="195"/>
      <c r="O21" s="195"/>
      <c r="P21" s="195"/>
      <c r="Q21" s="195"/>
      <c r="R21" s="195"/>
      <c r="S21" s="195"/>
    </row>
    <row r="22" spans="1:19" ht="47.25" x14ac:dyDescent="0.25">
      <c r="A22" s="102" t="s">
        <v>0</v>
      </c>
      <c r="B22" s="101" t="s">
        <v>1</v>
      </c>
      <c r="C22" s="101" t="s">
        <v>2</v>
      </c>
      <c r="D22" s="57" t="s">
        <v>3</v>
      </c>
      <c r="E22" s="55" t="s">
        <v>4</v>
      </c>
      <c r="F22" s="57" t="s">
        <v>5</v>
      </c>
      <c r="G22" s="57" t="s">
        <v>6</v>
      </c>
      <c r="H22" s="57" t="s">
        <v>7</v>
      </c>
      <c r="I22" s="56" t="s">
        <v>8</v>
      </c>
      <c r="J22" s="56" t="s">
        <v>9</v>
      </c>
      <c r="K22" s="56" t="s">
        <v>10</v>
      </c>
      <c r="L22" s="56" t="s">
        <v>11</v>
      </c>
      <c r="M22" s="56" t="s">
        <v>12</v>
      </c>
      <c r="N22" s="56" t="s">
        <v>13</v>
      </c>
      <c r="O22" s="55" t="s">
        <v>14</v>
      </c>
      <c r="P22" s="55" t="s">
        <v>15</v>
      </c>
      <c r="Q22" s="55" t="s">
        <v>16</v>
      </c>
      <c r="R22" s="55" t="s">
        <v>31</v>
      </c>
      <c r="S22" s="55" t="s">
        <v>18</v>
      </c>
    </row>
    <row r="23" spans="1:19" ht="15.75" x14ac:dyDescent="0.25">
      <c r="A23" s="180" t="s">
        <v>19</v>
      </c>
      <c r="B23" s="179"/>
      <c r="C23" s="178"/>
      <c r="D23" s="178"/>
      <c r="E23" s="178"/>
      <c r="F23" s="178"/>
      <c r="G23" s="177"/>
      <c r="H23" s="177"/>
      <c r="I23" s="177"/>
      <c r="J23" s="177"/>
      <c r="K23" s="177"/>
      <c r="L23" s="177"/>
      <c r="M23" s="177"/>
      <c r="N23" s="177"/>
      <c r="O23" s="177"/>
      <c r="P23" s="177"/>
      <c r="Q23" s="177"/>
      <c r="R23" s="177"/>
      <c r="S23" s="176"/>
    </row>
    <row r="24" spans="1:19" ht="15.75" x14ac:dyDescent="0.25">
      <c r="A24" s="189"/>
      <c r="B24" s="193"/>
      <c r="C24" s="173"/>
      <c r="D24" s="192"/>
      <c r="E24" s="191"/>
      <c r="F24" s="190"/>
      <c r="G24" s="172"/>
      <c r="H24" s="172"/>
      <c r="I24" s="172"/>
      <c r="J24" s="172"/>
      <c r="K24" s="172"/>
      <c r="L24" s="172"/>
      <c r="M24" s="172"/>
      <c r="N24" s="172"/>
      <c r="O24" s="172"/>
      <c r="P24" s="170">
        <f>SUM(I24:O24)</f>
        <v>0</v>
      </c>
      <c r="Q24" s="170">
        <f>SUM(P24-G24)</f>
        <v>0</v>
      </c>
      <c r="R24" s="170">
        <f>SUM(Q24-O24)</f>
        <v>0</v>
      </c>
      <c r="S24" s="170">
        <f>H24</f>
        <v>0</v>
      </c>
    </row>
    <row r="25" spans="1:19" ht="15.75" x14ac:dyDescent="0.25">
      <c r="A25" s="579"/>
      <c r="B25" s="580"/>
      <c r="C25" s="579"/>
      <c r="D25" s="579"/>
      <c r="E25" s="566"/>
      <c r="F25" s="578"/>
      <c r="G25" s="563">
        <f>SUM(G24:G24)</f>
        <v>0</v>
      </c>
      <c r="H25" s="563">
        <f>SUM(H24:H24)</f>
        <v>0</v>
      </c>
      <c r="I25" s="563">
        <f>SUM(I24:I24)</f>
        <v>0</v>
      </c>
      <c r="J25" s="563">
        <f>SUM(J24:J24)</f>
        <v>0</v>
      </c>
      <c r="K25" s="563">
        <f>SUM(K24:K24)</f>
        <v>0</v>
      </c>
      <c r="L25" s="563">
        <f>SUM(L24:L24)</f>
        <v>0</v>
      </c>
      <c r="M25" s="563">
        <f>SUM(M24:M24)</f>
        <v>0</v>
      </c>
      <c r="N25" s="563">
        <f>SUM(N24:N24)</f>
        <v>0</v>
      </c>
      <c r="O25" s="563">
        <f>SUM(O24:O24)</f>
        <v>0</v>
      </c>
      <c r="P25" s="563">
        <f>SUM(P24:P24)</f>
        <v>0</v>
      </c>
      <c r="Q25" s="563">
        <f>SUM(Q24:Q24)</f>
        <v>0</v>
      </c>
      <c r="R25" s="563">
        <f>SUM(R24:R24)</f>
        <v>0</v>
      </c>
      <c r="S25" s="563">
        <f>SUM(S24:S24)</f>
        <v>0</v>
      </c>
    </row>
    <row r="26" spans="1:19" ht="15.75" x14ac:dyDescent="0.25">
      <c r="A26" s="577" t="s">
        <v>24</v>
      </c>
      <c r="B26" s="576"/>
      <c r="C26" s="575"/>
      <c r="D26" s="575"/>
      <c r="E26" s="575"/>
      <c r="F26" s="575"/>
      <c r="G26" s="574"/>
      <c r="H26" s="574"/>
      <c r="I26" s="574"/>
      <c r="J26" s="574"/>
      <c r="K26" s="574"/>
      <c r="L26" s="574"/>
      <c r="M26" s="574"/>
      <c r="N26" s="574"/>
      <c r="O26" s="574"/>
      <c r="P26" s="574"/>
      <c r="Q26" s="574"/>
      <c r="R26" s="574"/>
      <c r="S26" s="574"/>
    </row>
    <row r="27" spans="1:19" ht="15.75" x14ac:dyDescent="0.25">
      <c r="A27" s="189"/>
      <c r="B27" s="168"/>
      <c r="C27" s="173"/>
      <c r="D27" s="175"/>
      <c r="E27" s="174"/>
      <c r="F27" s="173"/>
      <c r="G27" s="171"/>
      <c r="H27" s="166"/>
      <c r="I27" s="171"/>
      <c r="J27" s="171"/>
      <c r="K27" s="171"/>
      <c r="L27" s="171"/>
      <c r="M27" s="171"/>
      <c r="N27" s="171"/>
      <c r="O27" s="171"/>
      <c r="P27" s="170">
        <f>SUM(I27:O27)</f>
        <v>0</v>
      </c>
      <c r="Q27" s="170">
        <f>SUM(P27-G27)</f>
        <v>0</v>
      </c>
      <c r="R27" s="170">
        <f>SUM(Q27-O27)</f>
        <v>0</v>
      </c>
      <c r="S27" s="170">
        <f>H27</f>
        <v>0</v>
      </c>
    </row>
    <row r="28" spans="1:19" ht="15.75" x14ac:dyDescent="0.25">
      <c r="A28" s="182"/>
      <c r="B28" s="183"/>
      <c r="C28" s="182"/>
      <c r="D28" s="181"/>
      <c r="E28" s="168"/>
      <c r="F28" s="181"/>
      <c r="G28" s="165">
        <f>SUM(G27:G27)</f>
        <v>0</v>
      </c>
      <c r="H28" s="165">
        <f>SUM(H27:H27)</f>
        <v>0</v>
      </c>
      <c r="I28" s="165">
        <f>SUM(I27:I27)</f>
        <v>0</v>
      </c>
      <c r="J28" s="165">
        <f>SUM(J27:J27)</f>
        <v>0</v>
      </c>
      <c r="K28" s="165">
        <f>SUM(K27:K27)</f>
        <v>0</v>
      </c>
      <c r="L28" s="165">
        <f>SUM(L27:L27)</f>
        <v>0</v>
      </c>
      <c r="M28" s="165">
        <f>SUM(M27:M27)</f>
        <v>0</v>
      </c>
      <c r="N28" s="165">
        <f>SUM(N27:N27)</f>
        <v>0</v>
      </c>
      <c r="O28" s="165">
        <f>SUM(O27:O27)</f>
        <v>0</v>
      </c>
      <c r="P28" s="165">
        <f>SUM(P27:P27)</f>
        <v>0</v>
      </c>
      <c r="Q28" s="165">
        <f>SUM(Q27:Q27)</f>
        <v>0</v>
      </c>
      <c r="R28" s="165">
        <f>SUM(R27:R27)</f>
        <v>0</v>
      </c>
      <c r="S28" s="165">
        <f>SUM(S27:S27)</f>
        <v>0</v>
      </c>
    </row>
    <row r="29" spans="1:19" ht="15.75" x14ac:dyDescent="0.25">
      <c r="A29" s="180" t="s">
        <v>25</v>
      </c>
      <c r="B29" s="179"/>
      <c r="C29" s="178"/>
      <c r="D29" s="178"/>
      <c r="E29" s="178"/>
      <c r="F29" s="178"/>
      <c r="G29" s="177"/>
      <c r="H29" s="177"/>
      <c r="I29" s="177"/>
      <c r="J29" s="177"/>
      <c r="K29" s="177"/>
      <c r="L29" s="177"/>
      <c r="M29" s="177"/>
      <c r="N29" s="177"/>
      <c r="O29" s="177"/>
      <c r="P29" s="177"/>
      <c r="Q29" s="177"/>
      <c r="R29" s="177"/>
      <c r="S29" s="177"/>
    </row>
    <row r="30" spans="1:19" ht="15.75" x14ac:dyDescent="0.25">
      <c r="A30" s="572" t="s">
        <v>32</v>
      </c>
      <c r="B30" s="571" t="s">
        <v>21</v>
      </c>
      <c r="C30" s="570" t="s">
        <v>33</v>
      </c>
      <c r="D30" s="568" t="s">
        <v>34</v>
      </c>
      <c r="E30" s="568" t="s">
        <v>35</v>
      </c>
      <c r="F30" s="568" t="s">
        <v>35</v>
      </c>
      <c r="G30" s="171"/>
      <c r="H30" s="172"/>
      <c r="I30" s="171">
        <v>60000</v>
      </c>
      <c r="J30" s="171"/>
      <c r="K30" s="171"/>
      <c r="L30" s="171"/>
      <c r="M30" s="171"/>
      <c r="N30" s="171"/>
      <c r="O30" s="171"/>
      <c r="P30" s="170">
        <f>SUM(I30:O30)</f>
        <v>60000</v>
      </c>
      <c r="Q30" s="170">
        <f>SUM(P30-G30)</f>
        <v>60000</v>
      </c>
      <c r="R30" s="170">
        <f>SUM(Q30-O30)</f>
        <v>60000</v>
      </c>
      <c r="S30" s="170">
        <f>H30</f>
        <v>0</v>
      </c>
    </row>
    <row r="31" spans="1:19" ht="15.75" x14ac:dyDescent="0.25">
      <c r="A31" s="579"/>
      <c r="B31" s="580"/>
      <c r="C31" s="579"/>
      <c r="D31" s="578"/>
      <c r="E31" s="566"/>
      <c r="F31" s="578"/>
      <c r="G31" s="563">
        <f>SUM(G30:G30)</f>
        <v>0</v>
      </c>
      <c r="H31" s="563">
        <f>SUM(H30:H30)</f>
        <v>0</v>
      </c>
      <c r="I31" s="563">
        <f>SUM(I30:I30)</f>
        <v>60000</v>
      </c>
      <c r="J31" s="563">
        <f>SUM(J30:J30)</f>
        <v>0</v>
      </c>
      <c r="K31" s="563">
        <f>SUM(K30:K30)</f>
        <v>0</v>
      </c>
      <c r="L31" s="563">
        <f>SUM(L30:L30)</f>
        <v>0</v>
      </c>
      <c r="M31" s="563">
        <f>SUM(M30:M30)</f>
        <v>0</v>
      </c>
      <c r="N31" s="563">
        <f>SUM(N30:N30)</f>
        <v>0</v>
      </c>
      <c r="O31" s="563">
        <f>SUM(O30:O30)</f>
        <v>0</v>
      </c>
      <c r="P31" s="563">
        <f>SUM(P30:P30)</f>
        <v>60000</v>
      </c>
      <c r="Q31" s="563">
        <f>SUM(Q30:Q30)</f>
        <v>60000</v>
      </c>
      <c r="R31" s="563">
        <f>SUM(R30:R30)</f>
        <v>60000</v>
      </c>
      <c r="S31" s="563">
        <f>SUM(S30:S30)</f>
        <v>0</v>
      </c>
    </row>
    <row r="32" spans="1:19" ht="15.75" x14ac:dyDescent="0.25">
      <c r="A32" s="577" t="s">
        <v>26</v>
      </c>
      <c r="B32" s="576"/>
      <c r="C32" s="575"/>
      <c r="D32" s="575"/>
      <c r="E32" s="575"/>
      <c r="F32" s="575"/>
      <c r="G32" s="574"/>
      <c r="H32" s="574"/>
      <c r="I32" s="574"/>
      <c r="J32" s="574"/>
      <c r="K32" s="574"/>
      <c r="L32" s="574"/>
      <c r="M32" s="574"/>
      <c r="N32" s="574"/>
      <c r="O32" s="574"/>
      <c r="P32" s="574"/>
      <c r="Q32" s="574" t="s">
        <v>27</v>
      </c>
      <c r="R32" s="574"/>
      <c r="S32" s="573"/>
    </row>
    <row r="33" spans="1:19" ht="15.75" x14ac:dyDescent="0.25">
      <c r="A33" s="572" t="s">
        <v>36</v>
      </c>
      <c r="B33" s="571" t="s">
        <v>37</v>
      </c>
      <c r="C33" s="570" t="s">
        <v>38</v>
      </c>
      <c r="D33" s="568" t="s">
        <v>39</v>
      </c>
      <c r="E33" s="568" t="s">
        <v>35</v>
      </c>
      <c r="F33" s="568" t="s">
        <v>40</v>
      </c>
      <c r="G33" s="172">
        <v>0</v>
      </c>
      <c r="H33" s="172">
        <v>2500</v>
      </c>
      <c r="I33" s="172">
        <v>60000</v>
      </c>
      <c r="J33" s="172"/>
      <c r="K33" s="172"/>
      <c r="L33" s="172"/>
      <c r="M33" s="172"/>
      <c r="N33" s="172"/>
      <c r="O33" s="172"/>
      <c r="P33" s="170">
        <f>SUM(I33:O33)</f>
        <v>60000</v>
      </c>
      <c r="Q33" s="170">
        <f>SUM(P33-G33)</f>
        <v>60000</v>
      </c>
      <c r="R33" s="170">
        <f>SUM(Q33-O33)</f>
        <v>60000</v>
      </c>
      <c r="S33" s="170">
        <f>H33</f>
        <v>2500</v>
      </c>
    </row>
    <row r="34" spans="1:19" ht="15.75" x14ac:dyDescent="0.25">
      <c r="A34" s="173" t="s">
        <v>41</v>
      </c>
      <c r="B34" s="168" t="s">
        <v>21</v>
      </c>
      <c r="C34" s="173" t="s">
        <v>42</v>
      </c>
      <c r="D34" s="175" t="s">
        <v>43</v>
      </c>
      <c r="E34" s="174" t="s">
        <v>35</v>
      </c>
      <c r="F34" s="175" t="s">
        <v>40</v>
      </c>
      <c r="G34" s="172">
        <v>0</v>
      </c>
      <c r="H34" s="172">
        <v>1000</v>
      </c>
      <c r="I34" s="172"/>
      <c r="J34" s="172">
        <v>10000</v>
      </c>
      <c r="K34" s="172"/>
      <c r="L34" s="172"/>
      <c r="M34" s="172"/>
      <c r="N34" s="172"/>
      <c r="O34" s="172"/>
      <c r="P34" s="170">
        <f>SUM(I34:O34)</f>
        <v>10000</v>
      </c>
      <c r="Q34" s="170">
        <f>SUM(P34-G34)</f>
        <v>10000</v>
      </c>
      <c r="R34" s="170">
        <f>SUM(Q34-O34)</f>
        <v>10000</v>
      </c>
      <c r="S34" s="170">
        <f>H34</f>
        <v>1000</v>
      </c>
    </row>
    <row r="35" spans="1:19" ht="15.75" x14ac:dyDescent="0.25">
      <c r="A35" s="173" t="s">
        <v>44</v>
      </c>
      <c r="B35" s="168" t="s">
        <v>45</v>
      </c>
      <c r="C35" s="569" t="s">
        <v>46</v>
      </c>
      <c r="D35" s="175" t="s">
        <v>39</v>
      </c>
      <c r="E35" s="174" t="s">
        <v>35</v>
      </c>
      <c r="F35" s="175" t="s">
        <v>40</v>
      </c>
      <c r="G35" s="172">
        <v>0</v>
      </c>
      <c r="H35" s="172">
        <v>0</v>
      </c>
      <c r="I35" s="172"/>
      <c r="J35" s="172">
        <v>20000</v>
      </c>
      <c r="K35" s="172"/>
      <c r="L35" s="172"/>
      <c r="M35" s="172"/>
      <c r="N35" s="172"/>
      <c r="O35" s="172"/>
      <c r="P35" s="170">
        <f>SUM(I35:O35)</f>
        <v>20000</v>
      </c>
      <c r="Q35" s="170">
        <f>SUM(P35-G35)</f>
        <v>20000</v>
      </c>
      <c r="R35" s="170">
        <f>SUM(Q35-O35)</f>
        <v>20000</v>
      </c>
      <c r="S35" s="170">
        <f>H35</f>
        <v>0</v>
      </c>
    </row>
    <row r="36" spans="1:19" ht="15.75" x14ac:dyDescent="0.25">
      <c r="A36" s="173" t="s">
        <v>47</v>
      </c>
      <c r="B36" s="168" t="s">
        <v>21</v>
      </c>
      <c r="C36" s="173" t="s">
        <v>48</v>
      </c>
      <c r="D36" s="175" t="s">
        <v>34</v>
      </c>
      <c r="E36" s="174" t="s">
        <v>35</v>
      </c>
      <c r="F36" s="175" t="s">
        <v>40</v>
      </c>
      <c r="G36" s="172">
        <v>0</v>
      </c>
      <c r="H36" s="172">
        <v>0</v>
      </c>
      <c r="I36" s="172">
        <v>10000</v>
      </c>
      <c r="J36" s="172"/>
      <c r="K36" s="172">
        <v>10000</v>
      </c>
      <c r="L36" s="172"/>
      <c r="M36" s="172">
        <v>10000</v>
      </c>
      <c r="N36" s="172"/>
      <c r="O36" s="172"/>
      <c r="P36" s="170">
        <f>SUM(I36:O36)</f>
        <v>30000</v>
      </c>
      <c r="Q36" s="170">
        <f>SUM(P36-G36)</f>
        <v>30000</v>
      </c>
      <c r="R36" s="170">
        <f>SUM(Q36-O36)</f>
        <v>30000</v>
      </c>
      <c r="S36" s="170">
        <f>H36</f>
        <v>0</v>
      </c>
    </row>
    <row r="37" spans="1:19" ht="15.75" x14ac:dyDescent="0.25">
      <c r="A37" s="173" t="s">
        <v>49</v>
      </c>
      <c r="B37" s="168" t="s">
        <v>45</v>
      </c>
      <c r="C37" s="173" t="s">
        <v>42</v>
      </c>
      <c r="D37" s="175" t="s">
        <v>43</v>
      </c>
      <c r="E37" s="174" t="s">
        <v>35</v>
      </c>
      <c r="F37" s="568" t="s">
        <v>40</v>
      </c>
      <c r="G37" s="172">
        <v>0</v>
      </c>
      <c r="H37" s="172">
        <v>0</v>
      </c>
      <c r="I37" s="172"/>
      <c r="J37" s="172">
        <v>10000</v>
      </c>
      <c r="K37" s="172"/>
      <c r="L37" s="172"/>
      <c r="M37" s="172"/>
      <c r="N37" s="172"/>
      <c r="O37" s="172"/>
      <c r="P37" s="170">
        <f>SUM(I37:O37)</f>
        <v>10000</v>
      </c>
      <c r="Q37" s="170">
        <f>SUM(P37-G37)</f>
        <v>10000</v>
      </c>
      <c r="R37" s="170">
        <f>SUM(Q37-O37)</f>
        <v>10000</v>
      </c>
      <c r="S37" s="170">
        <f>H37</f>
        <v>0</v>
      </c>
    </row>
    <row r="38" spans="1:19" ht="15.75" x14ac:dyDescent="0.25">
      <c r="A38" s="567"/>
      <c r="B38" s="566"/>
      <c r="C38" s="565"/>
      <c r="D38" s="564"/>
      <c r="E38" s="565"/>
      <c r="F38" s="564"/>
      <c r="G38" s="563">
        <f>SUM(G33:G37)</f>
        <v>0</v>
      </c>
      <c r="H38" s="563">
        <f>SUM(H33:H37)</f>
        <v>3500</v>
      </c>
      <c r="I38" s="563">
        <f>SUM(I33:I37)</f>
        <v>70000</v>
      </c>
      <c r="J38" s="563">
        <f>SUM(J33:J37)</f>
        <v>40000</v>
      </c>
      <c r="K38" s="563">
        <f>SUM(K33:K37)</f>
        <v>10000</v>
      </c>
      <c r="L38" s="563">
        <f>SUM(L33:L37)</f>
        <v>0</v>
      </c>
      <c r="M38" s="563">
        <f>SUM(M33:M37)</f>
        <v>10000</v>
      </c>
      <c r="N38" s="563">
        <f>SUM(N33:N37)</f>
        <v>0</v>
      </c>
      <c r="O38" s="563">
        <f>SUM(O33:O37)</f>
        <v>0</v>
      </c>
      <c r="P38" s="563">
        <f>SUM(P33:P37)</f>
        <v>130000</v>
      </c>
      <c r="Q38" s="563">
        <f>SUM(Q33:Q37)</f>
        <v>130000</v>
      </c>
      <c r="R38" s="563">
        <f>SUM(R33:R37)</f>
        <v>130000</v>
      </c>
      <c r="S38" s="563">
        <f>SUM(S33:S37)</f>
        <v>3500</v>
      </c>
    </row>
    <row r="39" spans="1:19" ht="16.5" thickBot="1" x14ac:dyDescent="0.3">
      <c r="A39" s="562"/>
      <c r="B39" s="561"/>
      <c r="C39" s="560"/>
      <c r="D39" s="559"/>
      <c r="E39" s="560"/>
      <c r="F39" s="559"/>
      <c r="G39" s="558"/>
      <c r="H39" s="558"/>
      <c r="I39" s="556"/>
      <c r="J39" s="556"/>
      <c r="K39" s="556"/>
      <c r="L39" s="556"/>
      <c r="M39" s="556"/>
      <c r="N39" s="556"/>
      <c r="O39" s="556"/>
      <c r="P39" s="557"/>
      <c r="Q39" s="557"/>
      <c r="R39" s="556"/>
      <c r="S39" s="556"/>
    </row>
    <row r="40" spans="1:19" ht="17.25" thickTop="1" thickBot="1" x14ac:dyDescent="0.3">
      <c r="A40" s="333" t="s">
        <v>28</v>
      </c>
      <c r="B40" s="332"/>
      <c r="C40" s="555"/>
      <c r="D40" s="555"/>
      <c r="E40" s="555"/>
      <c r="F40" s="555"/>
      <c r="G40" s="554">
        <f>SUM(G25+G28+G31+G38)</f>
        <v>0</v>
      </c>
      <c r="H40" s="554">
        <f>SUM(H25+H28+H31+H38)</f>
        <v>3500</v>
      </c>
      <c r="I40" s="554">
        <f>SUM(I25+I28+I31+I38)</f>
        <v>130000</v>
      </c>
      <c r="J40" s="554">
        <f>SUM(J25+J28+J31+J38)</f>
        <v>40000</v>
      </c>
      <c r="K40" s="554">
        <f>SUM(K25+K28+K31+K38)</f>
        <v>10000</v>
      </c>
      <c r="L40" s="554">
        <f>SUM(L25+L28+L31+L38)</f>
        <v>0</v>
      </c>
      <c r="M40" s="554">
        <f>SUM(M25+M28+M31+M38)</f>
        <v>10000</v>
      </c>
      <c r="N40" s="554">
        <f>SUM(N25+N28+N31+N38)</f>
        <v>0</v>
      </c>
      <c r="O40" s="554">
        <f>SUM(O25+O28+O31+O38)</f>
        <v>0</v>
      </c>
      <c r="P40" s="554">
        <f>SUM(P25+P28+P31+P38)</f>
        <v>190000</v>
      </c>
      <c r="Q40" s="554">
        <f>SUM(Q25+Q28+Q31+Q38)</f>
        <v>190000</v>
      </c>
      <c r="R40" s="554">
        <f>SUM(R25+R28+R31+R38)</f>
        <v>190000</v>
      </c>
      <c r="S40" s="554">
        <f>SUM(S25+S28+S31+S38)</f>
        <v>3500</v>
      </c>
    </row>
    <row r="41" spans="1:19" s="1" customFormat="1" ht="17.25" thickTop="1" thickBot="1" x14ac:dyDescent="0.3">
      <c r="A41" s="3"/>
      <c r="B41" s="3"/>
      <c r="C41" s="3"/>
      <c r="D41" s="3"/>
      <c r="E41" s="3"/>
      <c r="F41" s="3"/>
      <c r="G41" s="3"/>
      <c r="H41" s="3"/>
      <c r="I41" s="3"/>
      <c r="J41" s="3"/>
      <c r="K41" s="3"/>
      <c r="L41" s="3"/>
      <c r="M41" s="3"/>
      <c r="N41" s="3"/>
      <c r="O41" s="3"/>
      <c r="P41" s="3"/>
      <c r="Q41" s="3"/>
      <c r="R41" s="3"/>
      <c r="S41" s="3"/>
    </row>
    <row r="42" spans="1:19" ht="15.75" thickTop="1" x14ac:dyDescent="0.25">
      <c r="A42" s="61" t="s">
        <v>50</v>
      </c>
      <c r="B42" s="61"/>
      <c r="C42" s="61"/>
      <c r="D42" s="61"/>
      <c r="E42" s="61"/>
      <c r="F42" s="61"/>
      <c r="G42" s="61"/>
      <c r="H42" s="61"/>
      <c r="I42" s="61"/>
      <c r="J42" s="61"/>
      <c r="K42" s="61"/>
      <c r="L42" s="61"/>
      <c r="M42" s="61"/>
      <c r="N42" s="61"/>
      <c r="O42" s="61"/>
      <c r="P42" s="61"/>
      <c r="Q42" s="61"/>
      <c r="R42" s="61"/>
      <c r="S42" s="61"/>
    </row>
    <row r="43" spans="1:19" x14ac:dyDescent="0.25">
      <c r="A43" s="195"/>
      <c r="B43" s="195"/>
      <c r="C43" s="195"/>
      <c r="D43" s="195"/>
      <c r="E43" s="195"/>
      <c r="F43" s="195"/>
      <c r="G43" s="195"/>
      <c r="H43" s="195"/>
      <c r="I43" s="195"/>
      <c r="J43" s="195"/>
      <c r="K43" s="195"/>
      <c r="L43" s="195"/>
      <c r="M43" s="195"/>
      <c r="N43" s="195"/>
      <c r="O43" s="195"/>
      <c r="P43" s="195"/>
      <c r="Q43" s="195"/>
      <c r="R43" s="195"/>
      <c r="S43" s="195"/>
    </row>
    <row r="44" spans="1:19" ht="47.25" x14ac:dyDescent="0.25">
      <c r="A44" s="58" t="s">
        <v>0</v>
      </c>
      <c r="B44" s="101" t="s">
        <v>1</v>
      </c>
      <c r="C44" s="101" t="s">
        <v>2</v>
      </c>
      <c r="D44" s="57" t="s">
        <v>3</v>
      </c>
      <c r="E44" s="55" t="s">
        <v>4</v>
      </c>
      <c r="F44" s="57" t="s">
        <v>5</v>
      </c>
      <c r="G44" s="57" t="s">
        <v>6</v>
      </c>
      <c r="H44" s="57" t="s">
        <v>7</v>
      </c>
      <c r="I44" s="56" t="s">
        <v>8</v>
      </c>
      <c r="J44" s="56" t="s">
        <v>9</v>
      </c>
      <c r="K44" s="56" t="s">
        <v>10</v>
      </c>
      <c r="L44" s="56" t="s">
        <v>11</v>
      </c>
      <c r="M44" s="56" t="s">
        <v>12</v>
      </c>
      <c r="N44" s="56" t="s">
        <v>13</v>
      </c>
      <c r="O44" s="55" t="s">
        <v>14</v>
      </c>
      <c r="P44" s="55" t="s">
        <v>15</v>
      </c>
      <c r="Q44" s="55" t="s">
        <v>16</v>
      </c>
      <c r="R44" s="55" t="s">
        <v>17</v>
      </c>
      <c r="S44" s="55" t="s">
        <v>18</v>
      </c>
    </row>
    <row r="45" spans="1:19" ht="15.75" x14ac:dyDescent="0.25">
      <c r="A45" s="553" t="s">
        <v>19</v>
      </c>
      <c r="B45" s="349"/>
      <c r="C45" s="348"/>
      <c r="D45" s="348"/>
      <c r="E45" s="348"/>
      <c r="F45" s="348"/>
      <c r="G45" s="347"/>
      <c r="H45" s="347"/>
      <c r="I45" s="552"/>
      <c r="J45" s="552"/>
      <c r="K45" s="552"/>
      <c r="L45" s="552"/>
      <c r="M45" s="552"/>
      <c r="N45" s="347"/>
      <c r="O45" s="347"/>
      <c r="P45" s="347"/>
      <c r="Q45" s="347"/>
      <c r="R45" s="347"/>
      <c r="S45" s="346"/>
    </row>
    <row r="46" spans="1:19" ht="15.75" x14ac:dyDescent="0.25">
      <c r="A46" s="173" t="s">
        <v>51</v>
      </c>
      <c r="B46" s="546" t="s">
        <v>21</v>
      </c>
      <c r="C46" s="539" t="s">
        <v>52</v>
      </c>
      <c r="D46" s="545" t="s">
        <v>53</v>
      </c>
      <c r="E46" s="544" t="s">
        <v>54</v>
      </c>
      <c r="F46" s="543" t="s">
        <v>55</v>
      </c>
      <c r="G46" s="539"/>
      <c r="H46" s="542">
        <v>100</v>
      </c>
      <c r="I46" s="539">
        <v>30000</v>
      </c>
      <c r="J46" s="539" t="s">
        <v>56</v>
      </c>
      <c r="K46" s="539" t="s">
        <v>56</v>
      </c>
      <c r="L46" s="539" t="s">
        <v>56</v>
      </c>
      <c r="M46" s="539" t="s">
        <v>56</v>
      </c>
      <c r="N46" s="539" t="s">
        <v>56</v>
      </c>
      <c r="O46" s="539"/>
      <c r="P46" s="549">
        <f>SUM(I46:O46)</f>
        <v>30000</v>
      </c>
      <c r="Q46" s="549">
        <f>(P46-G46)</f>
        <v>30000</v>
      </c>
      <c r="R46" s="549">
        <f>(Q46-O46)</f>
        <v>30000</v>
      </c>
      <c r="S46" s="549">
        <f>(H46)</f>
        <v>100</v>
      </c>
    </row>
    <row r="47" spans="1:19" ht="15.75" x14ac:dyDescent="0.25">
      <c r="A47" s="173"/>
      <c r="B47" s="168"/>
      <c r="C47" s="173"/>
      <c r="D47" s="192"/>
      <c r="E47" s="191"/>
      <c r="F47" s="190"/>
      <c r="G47" s="483"/>
      <c r="H47" s="504"/>
      <c r="I47" s="171"/>
      <c r="J47" s="171"/>
      <c r="K47" s="551"/>
      <c r="L47" s="551"/>
      <c r="M47" s="551"/>
      <c r="N47" s="171"/>
      <c r="O47" s="171"/>
      <c r="P47" s="549">
        <f>SUM(I47:O47)</f>
        <v>0</v>
      </c>
      <c r="Q47" s="549">
        <f>(P47-G47)</f>
        <v>0</v>
      </c>
      <c r="R47" s="549">
        <f>(Q47-O47)</f>
        <v>0</v>
      </c>
      <c r="S47" s="549">
        <f>(H47)</f>
        <v>0</v>
      </c>
    </row>
    <row r="48" spans="1:19" ht="15.75" x14ac:dyDescent="0.25">
      <c r="A48" s="472"/>
      <c r="B48" s="168"/>
      <c r="C48" s="472"/>
      <c r="D48" s="192"/>
      <c r="E48" s="191"/>
      <c r="F48" s="190"/>
      <c r="G48" s="345"/>
      <c r="H48" s="550"/>
      <c r="I48" s="345"/>
      <c r="J48" s="345"/>
      <c r="K48" s="172"/>
      <c r="L48" s="172"/>
      <c r="M48" s="172"/>
      <c r="N48" s="345"/>
      <c r="O48" s="345"/>
      <c r="P48" s="549">
        <f>SUM(I48:O48)</f>
        <v>0</v>
      </c>
      <c r="Q48" s="549">
        <f>(P48-G48)</f>
        <v>0</v>
      </c>
      <c r="R48" s="549">
        <f>(Q48-O48)</f>
        <v>0</v>
      </c>
      <c r="S48" s="549">
        <f>(H48)</f>
        <v>0</v>
      </c>
    </row>
    <row r="49" spans="1:19" ht="15.75" x14ac:dyDescent="0.25">
      <c r="A49" s="167"/>
      <c r="B49" s="168"/>
      <c r="C49" s="182"/>
      <c r="D49" s="182"/>
      <c r="E49" s="191"/>
      <c r="F49" s="190"/>
      <c r="G49" s="483"/>
      <c r="H49" s="504"/>
      <c r="I49" s="171"/>
      <c r="J49" s="171"/>
      <c r="K49" s="171"/>
      <c r="L49" s="171"/>
      <c r="M49" s="171"/>
      <c r="N49" s="171"/>
      <c r="O49" s="171"/>
      <c r="P49" s="549">
        <f>SUM(I49:O49)</f>
        <v>0</v>
      </c>
      <c r="Q49" s="549">
        <f>(P49-G49)</f>
        <v>0</v>
      </c>
      <c r="R49" s="549">
        <f>(Q49-O49)</f>
        <v>0</v>
      </c>
      <c r="S49" s="549">
        <f>(H49)</f>
        <v>0</v>
      </c>
    </row>
    <row r="50" spans="1:19" ht="15.75" x14ac:dyDescent="0.25">
      <c r="A50" s="173"/>
      <c r="B50" s="168"/>
      <c r="C50" s="173"/>
      <c r="D50" s="192"/>
      <c r="E50" s="191"/>
      <c r="F50" s="190"/>
      <c r="G50" s="483"/>
      <c r="H50" s="504"/>
      <c r="I50" s="171"/>
      <c r="J50" s="171"/>
      <c r="K50" s="171"/>
      <c r="L50" s="171"/>
      <c r="M50" s="171"/>
      <c r="N50" s="171"/>
      <c r="O50" s="171"/>
      <c r="P50" s="549">
        <f>SUM(I50:O50)</f>
        <v>0</v>
      </c>
      <c r="Q50" s="549">
        <f>(P50-G50)</f>
        <v>0</v>
      </c>
      <c r="R50" s="549">
        <f>(Q50-O50)</f>
        <v>0</v>
      </c>
      <c r="S50" s="549">
        <f>(H50)</f>
        <v>0</v>
      </c>
    </row>
    <row r="51" spans="1:19" ht="15.75" x14ac:dyDescent="0.25">
      <c r="A51" s="167"/>
      <c r="B51" s="168"/>
      <c r="C51" s="182"/>
      <c r="D51" s="182"/>
      <c r="E51" s="191"/>
      <c r="F51" s="190"/>
      <c r="G51" s="165">
        <f>SUM(G46:G50)</f>
        <v>0</v>
      </c>
      <c r="H51" s="165">
        <f>SUM(H46:H50)</f>
        <v>100</v>
      </c>
      <c r="I51" s="165">
        <f>SUM(I46:I50)</f>
        <v>30000</v>
      </c>
      <c r="J51" s="165">
        <f>SUM(J46:J50)</f>
        <v>0</v>
      </c>
      <c r="K51" s="165">
        <f>SUM(K46:K50)</f>
        <v>0</v>
      </c>
      <c r="L51" s="165">
        <f>SUM(L46:L50)</f>
        <v>0</v>
      </c>
      <c r="M51" s="165">
        <f>SUM(M46:M50)</f>
        <v>0</v>
      </c>
      <c r="N51" s="165">
        <f>SUM(N46:N50)</f>
        <v>0</v>
      </c>
      <c r="O51" s="165">
        <f>SUM(O46:O50)</f>
        <v>0</v>
      </c>
      <c r="P51" s="165">
        <f>SUM(P46:P50)</f>
        <v>30000</v>
      </c>
      <c r="Q51" s="165">
        <f>SUM(Q46:Q50)</f>
        <v>30000</v>
      </c>
      <c r="R51" s="165">
        <f>SUM(R46:R50)</f>
        <v>30000</v>
      </c>
      <c r="S51" s="165">
        <f>SUM(S46:S50)</f>
        <v>100</v>
      </c>
    </row>
    <row r="52" spans="1:19" ht="15.75" x14ac:dyDescent="0.25">
      <c r="A52" s="548" t="s">
        <v>24</v>
      </c>
      <c r="B52" s="179"/>
      <c r="C52" s="178"/>
      <c r="D52" s="178"/>
      <c r="E52" s="178"/>
      <c r="F52" s="178"/>
      <c r="G52" s="177"/>
      <c r="H52" s="177"/>
      <c r="I52" s="547"/>
      <c r="J52" s="547"/>
      <c r="K52" s="547"/>
      <c r="L52" s="547"/>
      <c r="M52" s="547"/>
      <c r="N52" s="177"/>
      <c r="O52" s="177"/>
      <c r="P52" s="177"/>
      <c r="Q52" s="177"/>
      <c r="R52" s="177"/>
      <c r="S52" s="177"/>
    </row>
    <row r="53" spans="1:19" ht="15.75" x14ac:dyDescent="0.25">
      <c r="A53" s="173" t="s">
        <v>57</v>
      </c>
      <c r="B53" s="546" t="s">
        <v>21</v>
      </c>
      <c r="C53" s="544" t="s">
        <v>58</v>
      </c>
      <c r="D53" s="545" t="s">
        <v>59</v>
      </c>
      <c r="E53" s="544" t="s">
        <v>54</v>
      </c>
      <c r="F53" s="543" t="s">
        <v>55</v>
      </c>
      <c r="G53" s="539"/>
      <c r="H53" s="542">
        <v>750</v>
      </c>
      <c r="I53" s="539">
        <v>50000</v>
      </c>
      <c r="J53" s="539" t="s">
        <v>56</v>
      </c>
      <c r="K53" s="542" t="s">
        <v>56</v>
      </c>
      <c r="L53" s="542" t="s">
        <v>56</v>
      </c>
      <c r="M53" s="542" t="s">
        <v>56</v>
      </c>
      <c r="N53" s="542" t="s">
        <v>56</v>
      </c>
      <c r="O53" s="542"/>
      <c r="P53" s="549">
        <f>SUM(I53:O53)</f>
        <v>50000</v>
      </c>
      <c r="Q53" s="549">
        <f>(P53-G53)</f>
        <v>50000</v>
      </c>
      <c r="R53" s="549">
        <f>(Q53-O53)</f>
        <v>50000</v>
      </c>
      <c r="S53" s="549">
        <f>(H53)</f>
        <v>750</v>
      </c>
    </row>
    <row r="54" spans="1:19" ht="15.75" x14ac:dyDescent="0.25">
      <c r="A54" s="167"/>
      <c r="B54" s="183"/>
      <c r="C54" s="182"/>
      <c r="D54" s="181"/>
      <c r="E54" s="168"/>
      <c r="F54" s="181"/>
      <c r="G54" s="165">
        <f>SUM(G53)</f>
        <v>0</v>
      </c>
      <c r="H54" s="165">
        <f>SUM(H53)</f>
        <v>750</v>
      </c>
      <c r="I54" s="165">
        <f>SUM(I53)</f>
        <v>50000</v>
      </c>
      <c r="J54" s="165">
        <f>SUM(J53)</f>
        <v>0</v>
      </c>
      <c r="K54" s="165">
        <f>SUM(K53)</f>
        <v>0</v>
      </c>
      <c r="L54" s="165">
        <f>SUM(L53)</f>
        <v>0</v>
      </c>
      <c r="M54" s="165">
        <f>SUM(M53)</f>
        <v>0</v>
      </c>
      <c r="N54" s="165">
        <f>SUM(N53)</f>
        <v>0</v>
      </c>
      <c r="O54" s="165">
        <f>SUM(O53)</f>
        <v>0</v>
      </c>
      <c r="P54" s="165">
        <f>SUM(P53)</f>
        <v>50000</v>
      </c>
      <c r="Q54" s="165">
        <f>SUM(Q53)</f>
        <v>50000</v>
      </c>
      <c r="R54" s="165">
        <f>SUM(R53)</f>
        <v>50000</v>
      </c>
      <c r="S54" s="165">
        <f>SUM(S53)</f>
        <v>750</v>
      </c>
    </row>
    <row r="55" spans="1:19" ht="15.75" x14ac:dyDescent="0.25">
      <c r="A55" s="548" t="s">
        <v>25</v>
      </c>
      <c r="B55" s="179"/>
      <c r="C55" s="178"/>
      <c r="D55" s="178"/>
      <c r="E55" s="178"/>
      <c r="F55" s="178"/>
      <c r="G55" s="177"/>
      <c r="H55" s="177"/>
      <c r="I55" s="547"/>
      <c r="J55" s="547"/>
      <c r="K55" s="547"/>
      <c r="L55" s="547"/>
      <c r="M55" s="547"/>
      <c r="N55" s="177"/>
      <c r="O55" s="177"/>
      <c r="P55" s="177"/>
      <c r="Q55" s="177"/>
      <c r="R55" s="177"/>
      <c r="S55" s="177"/>
    </row>
    <row r="56" spans="1:19" ht="15.75" x14ac:dyDescent="0.25">
      <c r="A56" s="173" t="s">
        <v>61</v>
      </c>
      <c r="B56" s="546" t="s">
        <v>21</v>
      </c>
      <c r="C56" s="544" t="s">
        <v>62</v>
      </c>
      <c r="D56" s="545" t="s">
        <v>63</v>
      </c>
      <c r="E56" s="544" t="s">
        <v>64</v>
      </c>
      <c r="F56" s="543" t="s">
        <v>55</v>
      </c>
      <c r="G56" s="539">
        <v>0</v>
      </c>
      <c r="H56" s="542">
        <v>1400</v>
      </c>
      <c r="I56" s="539">
        <v>20000</v>
      </c>
      <c r="J56" s="539">
        <v>25000</v>
      </c>
      <c r="K56" s="539" t="s">
        <v>56</v>
      </c>
      <c r="L56" s="539" t="s">
        <v>56</v>
      </c>
      <c r="M56" s="539" t="s">
        <v>56</v>
      </c>
      <c r="N56" s="539" t="s">
        <v>56</v>
      </c>
      <c r="O56" s="539">
        <v>0</v>
      </c>
      <c r="P56" s="538">
        <f>SUM(I56:O56)</f>
        <v>45000</v>
      </c>
      <c r="Q56" s="538">
        <f>(P56-G56)</f>
        <v>45000</v>
      </c>
      <c r="R56" s="538">
        <f>(Q56-O56)</f>
        <v>45000</v>
      </c>
      <c r="S56" s="538">
        <f>(H56)</f>
        <v>1400</v>
      </c>
    </row>
    <row r="57" spans="1:19" ht="31.5" x14ac:dyDescent="0.25">
      <c r="A57" s="532" t="s">
        <v>65</v>
      </c>
      <c r="B57" s="525" t="s">
        <v>21</v>
      </c>
      <c r="C57" s="530" t="s">
        <v>66</v>
      </c>
      <c r="D57" s="531" t="s">
        <v>59</v>
      </c>
      <c r="E57" s="530" t="s">
        <v>64</v>
      </c>
      <c r="F57" s="524" t="s">
        <v>55</v>
      </c>
      <c r="G57" s="528">
        <v>0</v>
      </c>
      <c r="H57" s="523"/>
      <c r="I57" s="528">
        <v>30000</v>
      </c>
      <c r="J57" s="528">
        <v>30000</v>
      </c>
      <c r="K57" s="528">
        <v>30000</v>
      </c>
      <c r="L57" s="528" t="s">
        <v>56</v>
      </c>
      <c r="M57" s="528" t="s">
        <v>56</v>
      </c>
      <c r="N57" s="528" t="s">
        <v>56</v>
      </c>
      <c r="O57" s="539">
        <v>0</v>
      </c>
      <c r="P57" s="538">
        <f>SUM(I57:O57)</f>
        <v>90000</v>
      </c>
      <c r="Q57" s="538">
        <f>(P57-G57)</f>
        <v>90000</v>
      </c>
      <c r="R57" s="538">
        <f>(Q57-O57)</f>
        <v>90000</v>
      </c>
      <c r="S57" s="538">
        <f>(H57)</f>
        <v>0</v>
      </c>
    </row>
    <row r="58" spans="1:19" ht="15.75" x14ac:dyDescent="0.25">
      <c r="A58" s="532" t="s">
        <v>67</v>
      </c>
      <c r="B58" s="525" t="s">
        <v>21</v>
      </c>
      <c r="C58" s="530" t="s">
        <v>68</v>
      </c>
      <c r="D58" s="531" t="s">
        <v>69</v>
      </c>
      <c r="E58" s="530" t="s">
        <v>54</v>
      </c>
      <c r="F58" s="524" t="s">
        <v>55</v>
      </c>
      <c r="G58" s="528">
        <v>0</v>
      </c>
      <c r="H58" s="529" t="s">
        <v>56</v>
      </c>
      <c r="I58" s="528">
        <v>20000</v>
      </c>
      <c r="J58" s="528" t="s">
        <v>56</v>
      </c>
      <c r="K58" s="528" t="s">
        <v>56</v>
      </c>
      <c r="L58" s="528" t="s">
        <v>56</v>
      </c>
      <c r="M58" s="528" t="s">
        <v>56</v>
      </c>
      <c r="N58" s="528" t="s">
        <v>56</v>
      </c>
      <c r="O58" s="539">
        <v>0</v>
      </c>
      <c r="P58" s="538">
        <f>SUM(I58:O58)</f>
        <v>20000</v>
      </c>
      <c r="Q58" s="538">
        <f>(P58-G58)</f>
        <v>20000</v>
      </c>
      <c r="R58" s="538">
        <f>(Q58-O58)</f>
        <v>20000</v>
      </c>
      <c r="S58" s="538" t="str">
        <f>(H58)</f>
        <v> </v>
      </c>
    </row>
    <row r="59" spans="1:19" ht="15.75" x14ac:dyDescent="0.25">
      <c r="A59" s="532" t="s">
        <v>70</v>
      </c>
      <c r="B59" s="525" t="s">
        <v>21</v>
      </c>
      <c r="C59" s="530" t="s">
        <v>71</v>
      </c>
      <c r="D59" s="531" t="s">
        <v>59</v>
      </c>
      <c r="E59" s="530" t="s">
        <v>54</v>
      </c>
      <c r="F59" s="524" t="s">
        <v>55</v>
      </c>
      <c r="G59" s="528">
        <v>0</v>
      </c>
      <c r="H59" s="529" t="s">
        <v>56</v>
      </c>
      <c r="I59" s="528">
        <v>150000</v>
      </c>
      <c r="J59" s="528" t="s">
        <v>56</v>
      </c>
      <c r="K59" s="528" t="s">
        <v>56</v>
      </c>
      <c r="L59" s="528" t="s">
        <v>56</v>
      </c>
      <c r="M59" s="528" t="s">
        <v>56</v>
      </c>
      <c r="N59" s="528" t="s">
        <v>56</v>
      </c>
      <c r="O59" s="539">
        <v>0</v>
      </c>
      <c r="P59" s="538">
        <f>SUM(I59:O59)</f>
        <v>150000</v>
      </c>
      <c r="Q59" s="538">
        <f>(P59-G59)</f>
        <v>150000</v>
      </c>
      <c r="R59" s="538">
        <f>(Q59-O59)</f>
        <v>150000</v>
      </c>
      <c r="S59" s="538" t="str">
        <f>(H59)</f>
        <v> </v>
      </c>
    </row>
    <row r="60" spans="1:19" ht="15.75" x14ac:dyDescent="0.25">
      <c r="A60" s="532" t="s">
        <v>72</v>
      </c>
      <c r="B60" s="525" t="s">
        <v>21</v>
      </c>
      <c r="C60" s="530" t="s">
        <v>73</v>
      </c>
      <c r="D60" s="531" t="s">
        <v>53</v>
      </c>
      <c r="E60" s="530" t="s">
        <v>64</v>
      </c>
      <c r="F60" s="524" t="s">
        <v>74</v>
      </c>
      <c r="G60" s="528">
        <v>500000</v>
      </c>
      <c r="H60" s="529" t="s">
        <v>56</v>
      </c>
      <c r="I60" s="528">
        <v>210000</v>
      </c>
      <c r="J60" s="528">
        <v>290000</v>
      </c>
      <c r="K60" s="528" t="s">
        <v>56</v>
      </c>
      <c r="L60" s="528" t="s">
        <v>56</v>
      </c>
      <c r="M60" s="528" t="s">
        <v>56</v>
      </c>
      <c r="N60" s="528" t="s">
        <v>56</v>
      </c>
      <c r="O60" s="539">
        <v>0</v>
      </c>
      <c r="P60" s="538">
        <f>SUM(I60:O60)</f>
        <v>500000</v>
      </c>
      <c r="Q60" s="538">
        <f>(P60-G60)</f>
        <v>0</v>
      </c>
      <c r="R60" s="538">
        <f>(Q60-O60)</f>
        <v>0</v>
      </c>
      <c r="S60" s="538" t="str">
        <f>(H60)</f>
        <v> </v>
      </c>
    </row>
    <row r="61" spans="1:19" ht="31.5" x14ac:dyDescent="0.25">
      <c r="A61" s="532" t="s">
        <v>75</v>
      </c>
      <c r="B61" s="525" t="s">
        <v>21</v>
      </c>
      <c r="C61" s="530" t="s">
        <v>76</v>
      </c>
      <c r="D61" s="531" t="s">
        <v>59</v>
      </c>
      <c r="E61" s="530" t="s">
        <v>64</v>
      </c>
      <c r="F61" s="524" t="s">
        <v>55</v>
      </c>
      <c r="G61" s="528">
        <v>0</v>
      </c>
      <c r="H61" s="529" t="s">
        <v>77</v>
      </c>
      <c r="I61" s="528" t="s">
        <v>56</v>
      </c>
      <c r="J61" s="528">
        <v>7500</v>
      </c>
      <c r="K61" s="528">
        <v>7500</v>
      </c>
      <c r="L61" s="528">
        <v>7500</v>
      </c>
      <c r="M61" s="528" t="s">
        <v>56</v>
      </c>
      <c r="N61" s="528" t="s">
        <v>56</v>
      </c>
      <c r="O61" s="539">
        <v>0</v>
      </c>
      <c r="P61" s="538">
        <f>SUM(I61:O61)</f>
        <v>22500</v>
      </c>
      <c r="Q61" s="538">
        <f>(P61-G61)</f>
        <v>22500</v>
      </c>
      <c r="R61" s="538">
        <f>(Q61-O61)</f>
        <v>22500</v>
      </c>
      <c r="S61" s="538" t="str">
        <f>(H61)</f>
        <v xml:space="preserve"> $                                  -</v>
      </c>
    </row>
    <row r="62" spans="1:19" ht="15.75" x14ac:dyDescent="0.25">
      <c r="A62" s="532" t="s">
        <v>78</v>
      </c>
      <c r="B62" s="525" t="s">
        <v>21</v>
      </c>
      <c r="C62" s="530" t="s">
        <v>79</v>
      </c>
      <c r="D62" s="530" t="s">
        <v>80</v>
      </c>
      <c r="E62" s="530" t="s">
        <v>64</v>
      </c>
      <c r="F62" s="524" t="s">
        <v>55</v>
      </c>
      <c r="G62" s="528">
        <v>0</v>
      </c>
      <c r="H62" s="525" t="s">
        <v>77</v>
      </c>
      <c r="I62" s="528" t="s">
        <v>56</v>
      </c>
      <c r="J62" s="528">
        <v>40000</v>
      </c>
      <c r="K62" s="528">
        <v>135000</v>
      </c>
      <c r="L62" s="528">
        <v>14500</v>
      </c>
      <c r="M62" s="528">
        <v>85529</v>
      </c>
      <c r="N62" s="528" t="s">
        <v>56</v>
      </c>
      <c r="O62" s="539">
        <v>0</v>
      </c>
      <c r="P62" s="538">
        <f>SUM(I62:O62)</f>
        <v>275029</v>
      </c>
      <c r="Q62" s="538">
        <f>(P62-G62)</f>
        <v>275029</v>
      </c>
      <c r="R62" s="538">
        <f>(Q62-O62)</f>
        <v>275029</v>
      </c>
      <c r="S62" s="538" t="str">
        <f>(H62)</f>
        <v xml:space="preserve"> $                                  -</v>
      </c>
    </row>
    <row r="63" spans="1:19" ht="15.75" x14ac:dyDescent="0.25">
      <c r="A63" s="532" t="s">
        <v>81</v>
      </c>
      <c r="B63" s="525" t="s">
        <v>21</v>
      </c>
      <c r="C63" s="530" t="s">
        <v>56</v>
      </c>
      <c r="D63" s="530" t="s">
        <v>80</v>
      </c>
      <c r="E63" s="530" t="s">
        <v>64</v>
      </c>
      <c r="F63" s="524" t="s">
        <v>55</v>
      </c>
      <c r="G63" s="528">
        <v>0</v>
      </c>
      <c r="H63" s="525" t="s">
        <v>77</v>
      </c>
      <c r="I63" s="528" t="s">
        <v>56</v>
      </c>
      <c r="J63" s="528">
        <v>7500</v>
      </c>
      <c r="K63" s="528">
        <v>50000</v>
      </c>
      <c r="L63" s="528" t="s">
        <v>56</v>
      </c>
      <c r="M63" s="528">
        <v>25000</v>
      </c>
      <c r="N63" s="528" t="s">
        <v>56</v>
      </c>
      <c r="O63" s="539">
        <v>0</v>
      </c>
      <c r="P63" s="538">
        <f>SUM(I63:O63)</f>
        <v>82500</v>
      </c>
      <c r="Q63" s="538">
        <f>(P63-G63)</f>
        <v>82500</v>
      </c>
      <c r="R63" s="538">
        <f>(Q63-O63)</f>
        <v>82500</v>
      </c>
      <c r="S63" s="538" t="str">
        <f>(H63)</f>
        <v xml:space="preserve"> $                                  -</v>
      </c>
    </row>
    <row r="64" spans="1:19" ht="15.75" x14ac:dyDescent="0.25">
      <c r="A64" s="532" t="s">
        <v>82</v>
      </c>
      <c r="B64" s="525" t="s">
        <v>21</v>
      </c>
      <c r="C64" s="530" t="s">
        <v>83</v>
      </c>
      <c r="D64" s="531" t="s">
        <v>84</v>
      </c>
      <c r="E64" s="530" t="s">
        <v>54</v>
      </c>
      <c r="F64" s="524" t="s">
        <v>55</v>
      </c>
      <c r="G64" s="528">
        <v>0</v>
      </c>
      <c r="H64" s="529" t="s">
        <v>77</v>
      </c>
      <c r="I64" s="528">
        <v>100000</v>
      </c>
      <c r="J64" s="528" t="s">
        <v>56</v>
      </c>
      <c r="K64" s="528" t="s">
        <v>56</v>
      </c>
      <c r="L64" s="528" t="s">
        <v>56</v>
      </c>
      <c r="M64" s="528" t="s">
        <v>56</v>
      </c>
      <c r="N64" s="528" t="s">
        <v>56</v>
      </c>
      <c r="O64" s="539">
        <v>0</v>
      </c>
      <c r="P64" s="538">
        <f>SUM(I64:O64)</f>
        <v>100000</v>
      </c>
      <c r="Q64" s="538">
        <f>(P64-G64)</f>
        <v>100000</v>
      </c>
      <c r="R64" s="538">
        <f>(Q64-O64)</f>
        <v>100000</v>
      </c>
      <c r="S64" s="538" t="str">
        <f>(H64)</f>
        <v xml:space="preserve"> $                                  -</v>
      </c>
    </row>
    <row r="65" spans="1:19" ht="15.75" x14ac:dyDescent="0.25">
      <c r="A65" s="532" t="s">
        <v>85</v>
      </c>
      <c r="B65" s="525" t="s">
        <v>21</v>
      </c>
      <c r="C65" s="530" t="s">
        <v>56</v>
      </c>
      <c r="D65" s="531" t="s">
        <v>56</v>
      </c>
      <c r="E65" s="530" t="s">
        <v>64</v>
      </c>
      <c r="F65" s="524" t="s">
        <v>55</v>
      </c>
      <c r="G65" s="528">
        <v>0</v>
      </c>
      <c r="H65" s="529" t="s">
        <v>77</v>
      </c>
      <c r="I65" s="528" t="s">
        <v>56</v>
      </c>
      <c r="J65" s="528" t="s">
        <v>56</v>
      </c>
      <c r="K65" s="528">
        <v>30000</v>
      </c>
      <c r="L65" s="528" t="s">
        <v>56</v>
      </c>
      <c r="M65" s="528" t="s">
        <v>56</v>
      </c>
      <c r="N65" s="528" t="s">
        <v>56</v>
      </c>
      <c r="O65" s="539">
        <v>0</v>
      </c>
      <c r="P65" s="538">
        <f>SUM(I65:O65)</f>
        <v>30000</v>
      </c>
      <c r="Q65" s="538">
        <f>(P65-G65)</f>
        <v>30000</v>
      </c>
      <c r="R65" s="538">
        <f>(Q65-O65)</f>
        <v>30000</v>
      </c>
      <c r="S65" s="538" t="str">
        <f>(H65)</f>
        <v xml:space="preserve"> $                                  -</v>
      </c>
    </row>
    <row r="66" spans="1:19" ht="15.75" x14ac:dyDescent="0.25">
      <c r="A66" s="532" t="s">
        <v>86</v>
      </c>
      <c r="B66" s="525" t="s">
        <v>21</v>
      </c>
      <c r="C66" s="530" t="s">
        <v>87</v>
      </c>
      <c r="D66" s="531" t="s">
        <v>53</v>
      </c>
      <c r="E66" s="530" t="s">
        <v>64</v>
      </c>
      <c r="F66" s="524" t="s">
        <v>74</v>
      </c>
      <c r="G66" s="528">
        <v>125000</v>
      </c>
      <c r="H66" s="529" t="s">
        <v>77</v>
      </c>
      <c r="I66" s="528">
        <v>125000</v>
      </c>
      <c r="J66" s="528" t="s">
        <v>56</v>
      </c>
      <c r="K66" s="528" t="s">
        <v>56</v>
      </c>
      <c r="L66" s="528" t="s">
        <v>56</v>
      </c>
      <c r="M66" s="528" t="s">
        <v>56</v>
      </c>
      <c r="N66" s="528" t="s">
        <v>56</v>
      </c>
      <c r="O66" s="539">
        <v>0</v>
      </c>
      <c r="P66" s="538">
        <f>SUM(I66:O66)</f>
        <v>125000</v>
      </c>
      <c r="Q66" s="538">
        <f>(P66-G66)</f>
        <v>0</v>
      </c>
      <c r="R66" s="538">
        <f>(Q66-O66)</f>
        <v>0</v>
      </c>
      <c r="S66" s="538" t="str">
        <f>(H66)</f>
        <v xml:space="preserve"> $                                  -</v>
      </c>
    </row>
    <row r="67" spans="1:19" ht="31.5" x14ac:dyDescent="0.25">
      <c r="A67" s="532" t="s">
        <v>88</v>
      </c>
      <c r="B67" s="525" t="s">
        <v>21</v>
      </c>
      <c r="C67" s="530" t="s">
        <v>76</v>
      </c>
      <c r="D67" s="531" t="s">
        <v>89</v>
      </c>
      <c r="E67" s="530" t="s">
        <v>54</v>
      </c>
      <c r="F67" s="524" t="s">
        <v>55</v>
      </c>
      <c r="G67" s="528">
        <v>0</v>
      </c>
      <c r="H67" s="529" t="s">
        <v>77</v>
      </c>
      <c r="I67" s="528" t="s">
        <v>56</v>
      </c>
      <c r="J67" s="528">
        <v>50000</v>
      </c>
      <c r="K67" s="528" t="s">
        <v>56</v>
      </c>
      <c r="L67" s="528" t="s">
        <v>56</v>
      </c>
      <c r="M67" s="528" t="s">
        <v>56</v>
      </c>
      <c r="N67" s="528" t="s">
        <v>56</v>
      </c>
      <c r="O67" s="539">
        <v>0</v>
      </c>
      <c r="P67" s="538">
        <f>SUM(I67:O67)</f>
        <v>50000</v>
      </c>
      <c r="Q67" s="538">
        <f>(P67-G67)</f>
        <v>50000</v>
      </c>
      <c r="R67" s="538">
        <f>(Q67-O67)</f>
        <v>50000</v>
      </c>
      <c r="S67" s="538" t="str">
        <f>(H67)</f>
        <v xml:space="preserve"> $                                  -</v>
      </c>
    </row>
    <row r="68" spans="1:19" ht="31.5" x14ac:dyDescent="0.25">
      <c r="A68" s="532" t="s">
        <v>90</v>
      </c>
      <c r="B68" s="525" t="s">
        <v>21</v>
      </c>
      <c r="C68" s="530" t="s">
        <v>76</v>
      </c>
      <c r="D68" s="530" t="s">
        <v>91</v>
      </c>
      <c r="E68" s="530" t="s">
        <v>54</v>
      </c>
      <c r="F68" s="524" t="s">
        <v>55</v>
      </c>
      <c r="G68" s="528">
        <v>0</v>
      </c>
      <c r="H68" s="525" t="s">
        <v>77</v>
      </c>
      <c r="I68" s="528" t="s">
        <v>56</v>
      </c>
      <c r="J68" s="528">
        <v>63360</v>
      </c>
      <c r="K68" s="528">
        <v>82680</v>
      </c>
      <c r="L68" s="528">
        <v>68150</v>
      </c>
      <c r="M68" s="528">
        <v>12000</v>
      </c>
      <c r="N68" s="528" t="s">
        <v>56</v>
      </c>
      <c r="O68" s="539">
        <v>0</v>
      </c>
      <c r="P68" s="538">
        <f>SUM(I68:O68)</f>
        <v>226190</v>
      </c>
      <c r="Q68" s="538">
        <f>(P68-G68)</f>
        <v>226190</v>
      </c>
      <c r="R68" s="538">
        <f>(Q68-O68)</f>
        <v>226190</v>
      </c>
      <c r="S68" s="538" t="str">
        <f>(H68)</f>
        <v xml:space="preserve"> $                                  -</v>
      </c>
    </row>
    <row r="69" spans="1:19" ht="15.75" x14ac:dyDescent="0.25">
      <c r="A69" s="532" t="s">
        <v>92</v>
      </c>
      <c r="B69" s="525" t="s">
        <v>21</v>
      </c>
      <c r="C69" s="530" t="s">
        <v>93</v>
      </c>
      <c r="D69" s="531" t="s">
        <v>94</v>
      </c>
      <c r="E69" s="530" t="s">
        <v>54</v>
      </c>
      <c r="F69" s="524" t="s">
        <v>55</v>
      </c>
      <c r="G69" s="528">
        <v>0</v>
      </c>
      <c r="H69" s="523" t="s">
        <v>77</v>
      </c>
      <c r="I69" s="528">
        <v>37000</v>
      </c>
      <c r="J69" s="528" t="s">
        <v>56</v>
      </c>
      <c r="K69" s="528" t="s">
        <v>56</v>
      </c>
      <c r="L69" s="528" t="s">
        <v>56</v>
      </c>
      <c r="M69" s="528" t="s">
        <v>56</v>
      </c>
      <c r="N69" s="528" t="s">
        <v>56</v>
      </c>
      <c r="O69" s="539">
        <v>0</v>
      </c>
      <c r="P69" s="538">
        <f>SUM(I69:O69)</f>
        <v>37000</v>
      </c>
      <c r="Q69" s="538">
        <f>(P69-G69)</f>
        <v>37000</v>
      </c>
      <c r="R69" s="538">
        <f>(Q69-O69)</f>
        <v>37000</v>
      </c>
      <c r="S69" s="538" t="str">
        <f>(H69)</f>
        <v xml:space="preserve"> $                                  -</v>
      </c>
    </row>
    <row r="70" spans="1:19" ht="15.75" x14ac:dyDescent="0.25">
      <c r="A70" s="532" t="s">
        <v>95</v>
      </c>
      <c r="B70" s="525" t="s">
        <v>21</v>
      </c>
      <c r="C70" s="530" t="s">
        <v>96</v>
      </c>
      <c r="D70" s="531" t="s">
        <v>89</v>
      </c>
      <c r="E70" s="530" t="s">
        <v>64</v>
      </c>
      <c r="F70" s="524" t="s">
        <v>55</v>
      </c>
      <c r="G70" s="528">
        <v>0</v>
      </c>
      <c r="H70" s="529" t="s">
        <v>56</v>
      </c>
      <c r="I70" s="529">
        <v>7000</v>
      </c>
      <c r="J70" s="529">
        <v>8000</v>
      </c>
      <c r="K70" s="529">
        <v>8000</v>
      </c>
      <c r="L70" s="529">
        <v>5000</v>
      </c>
      <c r="M70" s="529" t="s">
        <v>56</v>
      </c>
      <c r="N70" s="529" t="s">
        <v>56</v>
      </c>
      <c r="O70" s="539">
        <v>0</v>
      </c>
      <c r="P70" s="538">
        <f>SUM(I70:O70)</f>
        <v>28000</v>
      </c>
      <c r="Q70" s="538">
        <f>(P70-G70)</f>
        <v>28000</v>
      </c>
      <c r="R70" s="538">
        <f>(Q70-O70)</f>
        <v>28000</v>
      </c>
      <c r="S70" s="538" t="str">
        <f>(H70)</f>
        <v> </v>
      </c>
    </row>
    <row r="71" spans="1:19" ht="15.75" x14ac:dyDescent="0.25">
      <c r="A71" s="532" t="s">
        <v>97</v>
      </c>
      <c r="B71" s="525" t="s">
        <v>21</v>
      </c>
      <c r="C71" s="530" t="s">
        <v>79</v>
      </c>
      <c r="D71" s="531" t="s">
        <v>98</v>
      </c>
      <c r="E71" s="530" t="s">
        <v>64</v>
      </c>
      <c r="F71" s="524" t="s">
        <v>55</v>
      </c>
      <c r="G71" s="528">
        <v>0</v>
      </c>
      <c r="H71" s="525" t="s">
        <v>56</v>
      </c>
      <c r="I71" s="525" t="s">
        <v>56</v>
      </c>
      <c r="J71" s="525">
        <v>15000</v>
      </c>
      <c r="K71" s="525">
        <v>12700</v>
      </c>
      <c r="L71" s="525">
        <v>6750</v>
      </c>
      <c r="M71" s="525">
        <v>25000</v>
      </c>
      <c r="N71" s="525" t="s">
        <v>56</v>
      </c>
      <c r="O71" s="539">
        <v>0</v>
      </c>
      <c r="P71" s="538">
        <f>SUM(I71:O71)</f>
        <v>59450</v>
      </c>
      <c r="Q71" s="538">
        <f>(P71-G71)</f>
        <v>59450</v>
      </c>
      <c r="R71" s="538">
        <f>(Q71-O71)</f>
        <v>59450</v>
      </c>
      <c r="S71" s="538" t="str">
        <f>(H71)</f>
        <v> </v>
      </c>
    </row>
    <row r="72" spans="1:19" ht="15.75" x14ac:dyDescent="0.25">
      <c r="A72" s="532" t="s">
        <v>99</v>
      </c>
      <c r="B72" s="525" t="s">
        <v>21</v>
      </c>
      <c r="C72" s="530" t="s">
        <v>100</v>
      </c>
      <c r="D72" s="531" t="s">
        <v>53</v>
      </c>
      <c r="E72" s="530" t="s">
        <v>54</v>
      </c>
      <c r="F72" s="524" t="s">
        <v>55</v>
      </c>
      <c r="G72" s="528">
        <v>0</v>
      </c>
      <c r="H72" s="529" t="s">
        <v>56</v>
      </c>
      <c r="I72" s="528">
        <v>20000</v>
      </c>
      <c r="J72" s="528" t="s">
        <v>56</v>
      </c>
      <c r="K72" s="528" t="s">
        <v>56</v>
      </c>
      <c r="L72" s="528" t="s">
        <v>56</v>
      </c>
      <c r="M72" s="529" t="s">
        <v>56</v>
      </c>
      <c r="N72" s="529" t="s">
        <v>56</v>
      </c>
      <c r="O72" s="539">
        <v>0</v>
      </c>
      <c r="P72" s="538">
        <f>SUM(I72:O72)</f>
        <v>20000</v>
      </c>
      <c r="Q72" s="538">
        <f>(P72-G72)</f>
        <v>20000</v>
      </c>
      <c r="R72" s="538">
        <f>(Q72-O72)</f>
        <v>20000</v>
      </c>
      <c r="S72" s="538" t="str">
        <f>(H72)</f>
        <v> </v>
      </c>
    </row>
    <row r="73" spans="1:19" ht="15.75" x14ac:dyDescent="0.25">
      <c r="A73" s="532" t="s">
        <v>101</v>
      </c>
      <c r="B73" s="525" t="s">
        <v>21</v>
      </c>
      <c r="C73" s="530" t="s">
        <v>79</v>
      </c>
      <c r="D73" s="530" t="s">
        <v>98</v>
      </c>
      <c r="E73" s="530" t="s">
        <v>64</v>
      </c>
      <c r="F73" s="524" t="s">
        <v>55</v>
      </c>
      <c r="G73" s="528">
        <v>0</v>
      </c>
      <c r="H73" s="525" t="s">
        <v>56</v>
      </c>
      <c r="I73" s="528" t="s">
        <v>56</v>
      </c>
      <c r="J73" s="528">
        <v>23300</v>
      </c>
      <c r="K73" s="528">
        <v>29500</v>
      </c>
      <c r="L73" s="528">
        <v>122555</v>
      </c>
      <c r="M73" s="525">
        <v>32000</v>
      </c>
      <c r="N73" s="525" t="s">
        <v>56</v>
      </c>
      <c r="O73" s="539">
        <v>0</v>
      </c>
      <c r="P73" s="538">
        <f>SUM(I73:O73)</f>
        <v>207355</v>
      </c>
      <c r="Q73" s="538">
        <f>(P73-G73)</f>
        <v>207355</v>
      </c>
      <c r="R73" s="538">
        <f>(Q73-O73)</f>
        <v>207355</v>
      </c>
      <c r="S73" s="538" t="str">
        <f>(H73)</f>
        <v> </v>
      </c>
    </row>
    <row r="74" spans="1:19" ht="15.75" x14ac:dyDescent="0.25">
      <c r="A74" s="532" t="s">
        <v>102</v>
      </c>
      <c r="B74" s="525" t="s">
        <v>21</v>
      </c>
      <c r="C74" s="530" t="s">
        <v>79</v>
      </c>
      <c r="D74" s="530" t="s">
        <v>98</v>
      </c>
      <c r="E74" s="530" t="s">
        <v>64</v>
      </c>
      <c r="F74" s="524" t="s">
        <v>55</v>
      </c>
      <c r="G74" s="528">
        <v>0</v>
      </c>
      <c r="H74" s="525" t="s">
        <v>56</v>
      </c>
      <c r="I74" s="525" t="s">
        <v>56</v>
      </c>
      <c r="J74" s="525">
        <v>149000</v>
      </c>
      <c r="K74" s="525">
        <v>150000</v>
      </c>
      <c r="L74" s="525">
        <v>99500</v>
      </c>
      <c r="M74" s="525">
        <v>45000</v>
      </c>
      <c r="N74" s="525" t="s">
        <v>56</v>
      </c>
      <c r="O74" s="539">
        <v>0</v>
      </c>
      <c r="P74" s="538">
        <f>SUM(I74:O74)</f>
        <v>443500</v>
      </c>
      <c r="Q74" s="538">
        <f>(P74-G74)</f>
        <v>443500</v>
      </c>
      <c r="R74" s="538">
        <f>(Q74-O74)</f>
        <v>443500</v>
      </c>
      <c r="S74" s="538" t="str">
        <f>(H74)</f>
        <v> </v>
      </c>
    </row>
    <row r="75" spans="1:19" ht="15.75" x14ac:dyDescent="0.25">
      <c r="A75" s="532" t="s">
        <v>103</v>
      </c>
      <c r="B75" s="525" t="s">
        <v>21</v>
      </c>
      <c r="C75" s="530" t="s">
        <v>79</v>
      </c>
      <c r="D75" s="530" t="s">
        <v>98</v>
      </c>
      <c r="E75" s="530" t="s">
        <v>64</v>
      </c>
      <c r="F75" s="524" t="s">
        <v>55</v>
      </c>
      <c r="G75" s="528">
        <v>0</v>
      </c>
      <c r="H75" s="525" t="s">
        <v>56</v>
      </c>
      <c r="I75" s="525" t="s">
        <v>56</v>
      </c>
      <c r="J75" s="525">
        <v>31100</v>
      </c>
      <c r="K75" s="525" t="s">
        <v>56</v>
      </c>
      <c r="L75" s="525">
        <v>30000</v>
      </c>
      <c r="M75" s="525" t="s">
        <v>56</v>
      </c>
      <c r="N75" s="525" t="s">
        <v>56</v>
      </c>
      <c r="O75" s="539">
        <v>0</v>
      </c>
      <c r="P75" s="538">
        <f>SUM(I75:O75)</f>
        <v>61100</v>
      </c>
      <c r="Q75" s="538">
        <f>(P75-G75)</f>
        <v>61100</v>
      </c>
      <c r="R75" s="538">
        <f>(Q75-O75)</f>
        <v>61100</v>
      </c>
      <c r="S75" s="538" t="str">
        <f>(H75)</f>
        <v> </v>
      </c>
    </row>
    <row r="76" spans="1:19" ht="15.75" x14ac:dyDescent="0.25">
      <c r="A76" s="532" t="s">
        <v>104</v>
      </c>
      <c r="B76" s="525" t="s">
        <v>21</v>
      </c>
      <c r="C76" s="530" t="s">
        <v>79</v>
      </c>
      <c r="D76" s="530" t="s">
        <v>98</v>
      </c>
      <c r="E76" s="530" t="s">
        <v>64</v>
      </c>
      <c r="F76" s="524" t="s">
        <v>55</v>
      </c>
      <c r="G76" s="528">
        <v>0</v>
      </c>
      <c r="H76" s="525" t="s">
        <v>56</v>
      </c>
      <c r="I76" s="525" t="s">
        <v>56</v>
      </c>
      <c r="J76" s="525" t="s">
        <v>56</v>
      </c>
      <c r="K76" s="525">
        <v>30000</v>
      </c>
      <c r="L76" s="525">
        <v>30000</v>
      </c>
      <c r="M76" s="525">
        <v>45000</v>
      </c>
      <c r="N76" s="525" t="s">
        <v>56</v>
      </c>
      <c r="O76" s="539">
        <v>0</v>
      </c>
      <c r="P76" s="538">
        <f>SUM(I76:O76)</f>
        <v>105000</v>
      </c>
      <c r="Q76" s="538">
        <f>(P76-G76)</f>
        <v>105000</v>
      </c>
      <c r="R76" s="538">
        <f>(Q76-O76)</f>
        <v>105000</v>
      </c>
      <c r="S76" s="538" t="str">
        <f>(H76)</f>
        <v> </v>
      </c>
    </row>
    <row r="77" spans="1:19" ht="15.75" x14ac:dyDescent="0.25">
      <c r="A77" s="532" t="s">
        <v>105</v>
      </c>
      <c r="B77" s="525" t="s">
        <v>21</v>
      </c>
      <c r="C77" s="530" t="s">
        <v>79</v>
      </c>
      <c r="D77" s="530" t="s">
        <v>98</v>
      </c>
      <c r="E77" s="530" t="s">
        <v>64</v>
      </c>
      <c r="F77" s="524" t="s">
        <v>74</v>
      </c>
      <c r="G77" s="528">
        <v>7500</v>
      </c>
      <c r="H77" s="525" t="s">
        <v>56</v>
      </c>
      <c r="I77" s="525">
        <v>7500</v>
      </c>
      <c r="J77" s="525" t="s">
        <v>56</v>
      </c>
      <c r="K77" s="525" t="s">
        <v>56</v>
      </c>
      <c r="L77" s="525">
        <v>40000</v>
      </c>
      <c r="M77" s="525" t="s">
        <v>56</v>
      </c>
      <c r="N77" s="525" t="s">
        <v>56</v>
      </c>
      <c r="O77" s="539">
        <v>0</v>
      </c>
      <c r="P77" s="538">
        <f>SUM(I77:O77)</f>
        <v>47500</v>
      </c>
      <c r="Q77" s="538">
        <f>(P77-G77)</f>
        <v>40000</v>
      </c>
      <c r="R77" s="538">
        <f>(Q77-O77)</f>
        <v>40000</v>
      </c>
      <c r="S77" s="538" t="str">
        <f>(H77)</f>
        <v> </v>
      </c>
    </row>
    <row r="78" spans="1:19" ht="15.75" x14ac:dyDescent="0.25">
      <c r="A78" s="532" t="s">
        <v>106</v>
      </c>
      <c r="B78" s="525" t="s">
        <v>21</v>
      </c>
      <c r="C78" s="530" t="s">
        <v>79</v>
      </c>
      <c r="D78" s="530" t="s">
        <v>98</v>
      </c>
      <c r="E78" s="530" t="s">
        <v>64</v>
      </c>
      <c r="F78" s="524" t="s">
        <v>55</v>
      </c>
      <c r="G78" s="528">
        <v>0</v>
      </c>
      <c r="H78" s="525" t="s">
        <v>56</v>
      </c>
      <c r="I78" s="525" t="s">
        <v>56</v>
      </c>
      <c r="J78" s="525">
        <v>30000</v>
      </c>
      <c r="K78" s="525" t="s">
        <v>56</v>
      </c>
      <c r="L78" s="525" t="s">
        <v>56</v>
      </c>
      <c r="M78" s="525" t="s">
        <v>56</v>
      </c>
      <c r="N78" s="525" t="s">
        <v>56</v>
      </c>
      <c r="O78" s="539">
        <v>0</v>
      </c>
      <c r="P78" s="538">
        <f>SUM(I78:O78)</f>
        <v>30000</v>
      </c>
      <c r="Q78" s="538">
        <f>(P78-G78)</f>
        <v>30000</v>
      </c>
      <c r="R78" s="538">
        <f>(Q78-O78)</f>
        <v>30000</v>
      </c>
      <c r="S78" s="538" t="str">
        <f>(H78)</f>
        <v> </v>
      </c>
    </row>
    <row r="79" spans="1:19" ht="15.75" x14ac:dyDescent="0.25">
      <c r="A79" s="532" t="s">
        <v>107</v>
      </c>
      <c r="B79" s="525" t="s">
        <v>21</v>
      </c>
      <c r="C79" s="530" t="s">
        <v>108</v>
      </c>
      <c r="D79" s="531" t="s">
        <v>59</v>
      </c>
      <c r="E79" s="530" t="s">
        <v>54</v>
      </c>
      <c r="F79" s="524" t="s">
        <v>55</v>
      </c>
      <c r="G79" s="528">
        <v>0</v>
      </c>
      <c r="H79" s="529">
        <v>600</v>
      </c>
      <c r="I79" s="529" t="s">
        <v>56</v>
      </c>
      <c r="J79" s="529">
        <v>40000</v>
      </c>
      <c r="K79" s="529" t="s">
        <v>56</v>
      </c>
      <c r="L79" s="529" t="s">
        <v>56</v>
      </c>
      <c r="M79" s="529" t="s">
        <v>56</v>
      </c>
      <c r="N79" s="529" t="s">
        <v>56</v>
      </c>
      <c r="O79" s="539">
        <v>0</v>
      </c>
      <c r="P79" s="538">
        <f>SUM(I79:O79)</f>
        <v>40000</v>
      </c>
      <c r="Q79" s="538">
        <f>(P79-G79)</f>
        <v>40000</v>
      </c>
      <c r="R79" s="538">
        <f>(Q79-O79)</f>
        <v>40000</v>
      </c>
      <c r="S79" s="538">
        <f>(H79)</f>
        <v>600</v>
      </c>
    </row>
    <row r="80" spans="1:19" ht="15.75" x14ac:dyDescent="0.25">
      <c r="A80" s="532" t="s">
        <v>109</v>
      </c>
      <c r="B80" s="525" t="s">
        <v>21</v>
      </c>
      <c r="C80" s="530" t="s">
        <v>110</v>
      </c>
      <c r="D80" s="531" t="s">
        <v>59</v>
      </c>
      <c r="E80" s="530" t="s">
        <v>54</v>
      </c>
      <c r="F80" s="524" t="s">
        <v>55</v>
      </c>
      <c r="G80" s="528">
        <v>0</v>
      </c>
      <c r="H80" s="529">
        <v>600</v>
      </c>
      <c r="I80" s="529">
        <v>20000</v>
      </c>
      <c r="J80" s="529" t="s">
        <v>56</v>
      </c>
      <c r="K80" s="529" t="s">
        <v>56</v>
      </c>
      <c r="L80" s="529">
        <v>10000</v>
      </c>
      <c r="M80" s="529" t="s">
        <v>56</v>
      </c>
      <c r="N80" s="529" t="s">
        <v>56</v>
      </c>
      <c r="O80" s="539">
        <v>0</v>
      </c>
      <c r="P80" s="538">
        <f>SUM(I80:O80)</f>
        <v>30000</v>
      </c>
      <c r="Q80" s="538">
        <f>(P80-G80)</f>
        <v>30000</v>
      </c>
      <c r="R80" s="538">
        <f>(Q80-O80)</f>
        <v>30000</v>
      </c>
      <c r="S80" s="538">
        <f>(H80)</f>
        <v>600</v>
      </c>
    </row>
    <row r="81" spans="1:19" ht="15.75" x14ac:dyDescent="0.25">
      <c r="A81" s="532" t="s">
        <v>111</v>
      </c>
      <c r="B81" s="525" t="s">
        <v>21</v>
      </c>
      <c r="C81" s="530" t="s">
        <v>112</v>
      </c>
      <c r="D81" s="531" t="s">
        <v>53</v>
      </c>
      <c r="E81" s="530" t="s">
        <v>54</v>
      </c>
      <c r="F81" s="524" t="s">
        <v>74</v>
      </c>
      <c r="G81" s="528">
        <v>80000</v>
      </c>
      <c r="H81" s="529">
        <v>600</v>
      </c>
      <c r="I81" s="529" t="s">
        <v>56</v>
      </c>
      <c r="J81" s="529">
        <v>80000</v>
      </c>
      <c r="K81" s="529" t="s">
        <v>56</v>
      </c>
      <c r="L81" s="529" t="s">
        <v>56</v>
      </c>
      <c r="M81" s="529" t="s">
        <v>56</v>
      </c>
      <c r="N81" s="529" t="s">
        <v>56</v>
      </c>
      <c r="O81" s="539">
        <v>0</v>
      </c>
      <c r="P81" s="538">
        <f>SUM(I81:O81)</f>
        <v>80000</v>
      </c>
      <c r="Q81" s="538">
        <f>(P81-G81)</f>
        <v>0</v>
      </c>
      <c r="R81" s="538">
        <f>(Q81-O81)</f>
        <v>0</v>
      </c>
      <c r="S81" s="538">
        <f>(H81)</f>
        <v>600</v>
      </c>
    </row>
    <row r="82" spans="1:19" ht="15.75" x14ac:dyDescent="0.25">
      <c r="A82" s="532" t="s">
        <v>113</v>
      </c>
      <c r="B82" s="525" t="s">
        <v>21</v>
      </c>
      <c r="C82" s="530" t="s">
        <v>114</v>
      </c>
      <c r="D82" s="530" t="s">
        <v>115</v>
      </c>
      <c r="E82" s="530" t="s">
        <v>54</v>
      </c>
      <c r="F82" s="524" t="s">
        <v>74</v>
      </c>
      <c r="G82" s="528">
        <v>160000</v>
      </c>
      <c r="H82" s="525" t="s">
        <v>56</v>
      </c>
      <c r="I82" s="525">
        <v>150000</v>
      </c>
      <c r="J82" s="525">
        <v>80000</v>
      </c>
      <c r="K82" s="525" t="s">
        <v>56</v>
      </c>
      <c r="L82" s="525" t="s">
        <v>56</v>
      </c>
      <c r="M82" s="525" t="s">
        <v>56</v>
      </c>
      <c r="N82" s="525" t="s">
        <v>56</v>
      </c>
      <c r="O82" s="539">
        <v>0</v>
      </c>
      <c r="P82" s="538">
        <f>SUM(I82:O82)</f>
        <v>230000</v>
      </c>
      <c r="Q82" s="538">
        <f>(P82-G82)</f>
        <v>70000</v>
      </c>
      <c r="R82" s="538">
        <f>(Q82-O82)</f>
        <v>70000</v>
      </c>
      <c r="S82" s="538" t="str">
        <f>(H82)</f>
        <v> </v>
      </c>
    </row>
    <row r="83" spans="1:19" ht="15.75" x14ac:dyDescent="0.25">
      <c r="A83" s="532" t="s">
        <v>116</v>
      </c>
      <c r="B83" s="525" t="s">
        <v>21</v>
      </c>
      <c r="C83" s="530" t="s">
        <v>79</v>
      </c>
      <c r="D83" s="531" t="s">
        <v>59</v>
      </c>
      <c r="E83" s="530" t="s">
        <v>64</v>
      </c>
      <c r="F83" s="524" t="s">
        <v>55</v>
      </c>
      <c r="G83" s="528">
        <v>0</v>
      </c>
      <c r="H83" s="529" t="s">
        <v>56</v>
      </c>
      <c r="I83" s="529" t="s">
        <v>56</v>
      </c>
      <c r="J83" s="529">
        <v>70000</v>
      </c>
      <c r="K83" s="529" t="s">
        <v>56</v>
      </c>
      <c r="L83" s="529" t="s">
        <v>56</v>
      </c>
      <c r="M83" s="529" t="s">
        <v>56</v>
      </c>
      <c r="N83" s="529" t="s">
        <v>56</v>
      </c>
      <c r="O83" s="539">
        <v>0</v>
      </c>
      <c r="P83" s="538">
        <f>SUM(I83:O83)</f>
        <v>70000</v>
      </c>
      <c r="Q83" s="538">
        <f>(P83-G83)</f>
        <v>70000</v>
      </c>
      <c r="R83" s="538">
        <f>(Q83-O83)</f>
        <v>70000</v>
      </c>
      <c r="S83" s="538" t="str">
        <f>(H83)</f>
        <v> </v>
      </c>
    </row>
    <row r="84" spans="1:19" ht="15.75" x14ac:dyDescent="0.25">
      <c r="A84" s="532" t="s">
        <v>117</v>
      </c>
      <c r="B84" s="525" t="s">
        <v>21</v>
      </c>
      <c r="C84" s="530" t="s">
        <v>79</v>
      </c>
      <c r="D84" s="530" t="s">
        <v>59</v>
      </c>
      <c r="E84" s="530" t="s">
        <v>64</v>
      </c>
      <c r="F84" s="524" t="s">
        <v>55</v>
      </c>
      <c r="G84" s="528">
        <v>0</v>
      </c>
      <c r="H84" s="525" t="s">
        <v>56</v>
      </c>
      <c r="I84" s="525" t="s">
        <v>56</v>
      </c>
      <c r="J84" s="525">
        <v>45000</v>
      </c>
      <c r="K84" s="525">
        <v>40000</v>
      </c>
      <c r="L84" s="525">
        <v>90000</v>
      </c>
      <c r="M84" s="525">
        <v>60000</v>
      </c>
      <c r="N84" s="525" t="s">
        <v>56</v>
      </c>
      <c r="O84" s="539">
        <v>0</v>
      </c>
      <c r="P84" s="538">
        <f>SUM(I84:O84)</f>
        <v>235000</v>
      </c>
      <c r="Q84" s="538">
        <f>(P84-G84)</f>
        <v>235000</v>
      </c>
      <c r="R84" s="538">
        <f>(Q84-O84)</f>
        <v>235000</v>
      </c>
      <c r="S84" s="538" t="str">
        <f>(H84)</f>
        <v> </v>
      </c>
    </row>
    <row r="85" spans="1:19" ht="15.75" x14ac:dyDescent="0.25">
      <c r="A85" s="532" t="s">
        <v>118</v>
      </c>
      <c r="B85" s="525" t="s">
        <v>21</v>
      </c>
      <c r="C85" s="530" t="s">
        <v>119</v>
      </c>
      <c r="D85" s="531" t="s">
        <v>115</v>
      </c>
      <c r="E85" s="530" t="s">
        <v>54</v>
      </c>
      <c r="F85" s="524" t="s">
        <v>55</v>
      </c>
      <c r="G85" s="528">
        <v>0</v>
      </c>
      <c r="H85" s="529">
        <v>1500</v>
      </c>
      <c r="I85" s="529">
        <v>275000</v>
      </c>
      <c r="J85" s="529">
        <v>275000</v>
      </c>
      <c r="K85" s="529" t="s">
        <v>56</v>
      </c>
      <c r="L85" s="529" t="s">
        <v>56</v>
      </c>
      <c r="M85" s="529" t="s">
        <v>56</v>
      </c>
      <c r="N85" s="529" t="s">
        <v>56</v>
      </c>
      <c r="O85" s="539">
        <v>0</v>
      </c>
      <c r="P85" s="538">
        <f>SUM(I85:O85)</f>
        <v>550000</v>
      </c>
      <c r="Q85" s="538">
        <f>(P85-G85)</f>
        <v>550000</v>
      </c>
      <c r="R85" s="538">
        <f>(Q85-O85)</f>
        <v>550000</v>
      </c>
      <c r="S85" s="538">
        <f>(H85)</f>
        <v>1500</v>
      </c>
    </row>
    <row r="86" spans="1:19" ht="15.75" x14ac:dyDescent="0.25">
      <c r="A86" s="532" t="s">
        <v>120</v>
      </c>
      <c r="B86" s="525" t="s">
        <v>21</v>
      </c>
      <c r="C86" s="530" t="s">
        <v>96</v>
      </c>
      <c r="D86" s="531" t="s">
        <v>89</v>
      </c>
      <c r="E86" s="530" t="s">
        <v>64</v>
      </c>
      <c r="F86" s="524" t="s">
        <v>55</v>
      </c>
      <c r="G86" s="528">
        <v>0</v>
      </c>
      <c r="H86" s="529" t="s">
        <v>56</v>
      </c>
      <c r="I86" s="529">
        <v>30000</v>
      </c>
      <c r="J86" s="529" t="s">
        <v>56</v>
      </c>
      <c r="K86" s="529" t="s">
        <v>56</v>
      </c>
      <c r="L86" s="529" t="s">
        <v>56</v>
      </c>
      <c r="M86" s="529" t="s">
        <v>56</v>
      </c>
      <c r="N86" s="529" t="s">
        <v>56</v>
      </c>
      <c r="O86" s="539">
        <v>0</v>
      </c>
      <c r="P86" s="538">
        <f>SUM(I86:O86)</f>
        <v>30000</v>
      </c>
      <c r="Q86" s="538">
        <f>(P86-G86)</f>
        <v>30000</v>
      </c>
      <c r="R86" s="538">
        <f>(Q86-O86)</f>
        <v>30000</v>
      </c>
      <c r="S86" s="538" t="str">
        <f>(H86)</f>
        <v> </v>
      </c>
    </row>
    <row r="87" spans="1:19" ht="15.75" x14ac:dyDescent="0.25">
      <c r="A87" s="532" t="s">
        <v>121</v>
      </c>
      <c r="B87" s="528" t="s">
        <v>21</v>
      </c>
      <c r="C87" s="530" t="s">
        <v>79</v>
      </c>
      <c r="D87" s="530" t="s">
        <v>98</v>
      </c>
      <c r="E87" s="530" t="s">
        <v>64</v>
      </c>
      <c r="F87" s="530" t="s">
        <v>55</v>
      </c>
      <c r="G87" s="528">
        <v>0</v>
      </c>
      <c r="H87" s="528" t="s">
        <v>56</v>
      </c>
      <c r="I87" s="528" t="s">
        <v>56</v>
      </c>
      <c r="J87" s="528">
        <v>100000</v>
      </c>
      <c r="K87" s="528">
        <v>105000</v>
      </c>
      <c r="L87" s="528">
        <v>275000</v>
      </c>
      <c r="M87" s="528">
        <v>175000</v>
      </c>
      <c r="N87" s="528" t="s">
        <v>56</v>
      </c>
      <c r="O87" s="539">
        <v>0</v>
      </c>
      <c r="P87" s="538">
        <f>SUM(I87:O87)</f>
        <v>655000</v>
      </c>
      <c r="Q87" s="538">
        <f>(P87-G87)</f>
        <v>655000</v>
      </c>
      <c r="R87" s="538">
        <f>(Q87-O87)</f>
        <v>655000</v>
      </c>
      <c r="S87" s="538" t="str">
        <f>(H87)</f>
        <v> </v>
      </c>
    </row>
    <row r="88" spans="1:19" ht="15.75" x14ac:dyDescent="0.25">
      <c r="A88" s="532" t="s">
        <v>122</v>
      </c>
      <c r="B88" s="525" t="s">
        <v>21</v>
      </c>
      <c r="C88" s="530" t="s">
        <v>110</v>
      </c>
      <c r="D88" s="531" t="s">
        <v>59</v>
      </c>
      <c r="E88" s="530" t="s">
        <v>54</v>
      </c>
      <c r="F88" s="524" t="s">
        <v>55</v>
      </c>
      <c r="G88" s="528">
        <v>0</v>
      </c>
      <c r="H88" s="529" t="s">
        <v>56</v>
      </c>
      <c r="I88" s="529">
        <v>20000</v>
      </c>
      <c r="J88" s="529" t="s">
        <v>56</v>
      </c>
      <c r="K88" s="529" t="s">
        <v>56</v>
      </c>
      <c r="L88" s="529" t="s">
        <v>56</v>
      </c>
      <c r="M88" s="528" t="s">
        <v>56</v>
      </c>
      <c r="N88" s="528" t="s">
        <v>56</v>
      </c>
      <c r="O88" s="539">
        <v>0</v>
      </c>
      <c r="P88" s="538">
        <f>SUM(I88:O88)</f>
        <v>20000</v>
      </c>
      <c r="Q88" s="538">
        <f>(P88-G88)</f>
        <v>20000</v>
      </c>
      <c r="R88" s="538">
        <f>(Q88-O88)</f>
        <v>20000</v>
      </c>
      <c r="S88" s="538" t="str">
        <f>(H88)</f>
        <v> </v>
      </c>
    </row>
    <row r="89" spans="1:19" ht="15.75" x14ac:dyDescent="0.25">
      <c r="A89" s="532" t="s">
        <v>123</v>
      </c>
      <c r="B89" s="525" t="s">
        <v>21</v>
      </c>
      <c r="C89" s="530" t="s">
        <v>79</v>
      </c>
      <c r="D89" s="530" t="s">
        <v>98</v>
      </c>
      <c r="E89" s="530" t="s">
        <v>64</v>
      </c>
      <c r="F89" s="524" t="s">
        <v>55</v>
      </c>
      <c r="G89" s="528">
        <v>0</v>
      </c>
      <c r="H89" s="525" t="s">
        <v>56</v>
      </c>
      <c r="I89" s="525" t="s">
        <v>56</v>
      </c>
      <c r="J89" s="525">
        <v>160000</v>
      </c>
      <c r="K89" s="525">
        <v>75000</v>
      </c>
      <c r="L89" s="525" t="s">
        <v>56</v>
      </c>
      <c r="M89" s="528">
        <v>150000</v>
      </c>
      <c r="N89" s="528" t="s">
        <v>56</v>
      </c>
      <c r="O89" s="539">
        <v>0</v>
      </c>
      <c r="P89" s="538">
        <f>SUM(I89:O89)</f>
        <v>385000</v>
      </c>
      <c r="Q89" s="538">
        <f>(P89-G89)</f>
        <v>385000</v>
      </c>
      <c r="R89" s="538">
        <f>(Q89-O89)</f>
        <v>385000</v>
      </c>
      <c r="S89" s="538" t="str">
        <f>(H89)</f>
        <v> </v>
      </c>
    </row>
    <row r="90" spans="1:19" ht="15.75" x14ac:dyDescent="0.25">
      <c r="A90" s="532" t="s">
        <v>124</v>
      </c>
      <c r="B90" s="525" t="s">
        <v>21</v>
      </c>
      <c r="C90" s="530" t="s">
        <v>125</v>
      </c>
      <c r="D90" s="531" t="s">
        <v>126</v>
      </c>
      <c r="E90" s="530" t="s">
        <v>54</v>
      </c>
      <c r="F90" s="524" t="s">
        <v>55</v>
      </c>
      <c r="G90" s="528">
        <v>0</v>
      </c>
      <c r="H90" s="529">
        <v>2400</v>
      </c>
      <c r="I90" s="529">
        <v>320000</v>
      </c>
      <c r="J90" s="529" t="s">
        <v>56</v>
      </c>
      <c r="K90" s="529" t="s">
        <v>56</v>
      </c>
      <c r="L90" s="529" t="s">
        <v>56</v>
      </c>
      <c r="M90" s="529" t="s">
        <v>56</v>
      </c>
      <c r="N90" s="529" t="s">
        <v>56</v>
      </c>
      <c r="O90" s="539">
        <v>0</v>
      </c>
      <c r="P90" s="538">
        <f>SUM(I90:O90)</f>
        <v>320000</v>
      </c>
      <c r="Q90" s="538">
        <f>(P90-G90)</f>
        <v>320000</v>
      </c>
      <c r="R90" s="538">
        <f>(Q90-O90)</f>
        <v>320000</v>
      </c>
      <c r="S90" s="538">
        <f>(H90)</f>
        <v>2400</v>
      </c>
    </row>
    <row r="91" spans="1:19" ht="15.75" x14ac:dyDescent="0.25">
      <c r="A91" s="532" t="s">
        <v>127</v>
      </c>
      <c r="B91" s="525" t="s">
        <v>21</v>
      </c>
      <c r="C91" s="530" t="s">
        <v>125</v>
      </c>
      <c r="D91" s="531" t="s">
        <v>126</v>
      </c>
      <c r="E91" s="530" t="s">
        <v>64</v>
      </c>
      <c r="F91" s="524" t="s">
        <v>74</v>
      </c>
      <c r="G91" s="528">
        <v>256000</v>
      </c>
      <c r="H91" s="529" t="s">
        <v>56</v>
      </c>
      <c r="I91" s="529">
        <v>25000</v>
      </c>
      <c r="J91" s="529">
        <v>321000</v>
      </c>
      <c r="K91" s="529" t="s">
        <v>56</v>
      </c>
      <c r="L91" s="529" t="s">
        <v>56</v>
      </c>
      <c r="M91" s="529" t="s">
        <v>56</v>
      </c>
      <c r="N91" s="529" t="s">
        <v>56</v>
      </c>
      <c r="O91" s="539">
        <v>0</v>
      </c>
      <c r="P91" s="538">
        <f>SUM(I91:O91)</f>
        <v>346000</v>
      </c>
      <c r="Q91" s="538">
        <f>(P91-G91)</f>
        <v>90000</v>
      </c>
      <c r="R91" s="538">
        <f>(Q91-O91)</f>
        <v>90000</v>
      </c>
      <c r="S91" s="538" t="str">
        <f>(H91)</f>
        <v> </v>
      </c>
    </row>
    <row r="92" spans="1:19" ht="15.75" x14ac:dyDescent="0.25">
      <c r="A92" s="532" t="s">
        <v>128</v>
      </c>
      <c r="B92" s="525" t="s">
        <v>21</v>
      </c>
      <c r="C92" s="530" t="s">
        <v>129</v>
      </c>
      <c r="D92" s="531" t="s">
        <v>126</v>
      </c>
      <c r="E92" s="530" t="s">
        <v>54</v>
      </c>
      <c r="F92" s="524" t="s">
        <v>55</v>
      </c>
      <c r="G92" s="528">
        <v>0</v>
      </c>
      <c r="H92" s="529" t="s">
        <v>56</v>
      </c>
      <c r="I92" s="529">
        <v>95800</v>
      </c>
      <c r="J92" s="529" t="s">
        <v>56</v>
      </c>
      <c r="K92" s="529" t="s">
        <v>56</v>
      </c>
      <c r="L92" s="529" t="s">
        <v>56</v>
      </c>
      <c r="M92" s="529" t="s">
        <v>56</v>
      </c>
      <c r="N92" s="529" t="s">
        <v>56</v>
      </c>
      <c r="O92" s="539">
        <v>0</v>
      </c>
      <c r="P92" s="538">
        <f>SUM(I92:O92)</f>
        <v>95800</v>
      </c>
      <c r="Q92" s="538">
        <f>(P92-G92)</f>
        <v>95800</v>
      </c>
      <c r="R92" s="538">
        <f>(Q92-O92)</f>
        <v>95800</v>
      </c>
      <c r="S92" s="538" t="str">
        <f>(H92)</f>
        <v> </v>
      </c>
    </row>
    <row r="93" spans="1:19" ht="15.75" x14ac:dyDescent="0.25">
      <c r="A93" s="532" t="s">
        <v>130</v>
      </c>
      <c r="B93" s="525" t="s">
        <v>21</v>
      </c>
      <c r="C93" s="530" t="s">
        <v>131</v>
      </c>
      <c r="D93" s="531" t="s">
        <v>59</v>
      </c>
      <c r="E93" s="530" t="s">
        <v>64</v>
      </c>
      <c r="F93" s="524" t="s">
        <v>55</v>
      </c>
      <c r="G93" s="528">
        <v>0</v>
      </c>
      <c r="H93" s="523" t="s">
        <v>56</v>
      </c>
      <c r="I93" s="528">
        <v>25000</v>
      </c>
      <c r="J93" s="528">
        <v>25000</v>
      </c>
      <c r="K93" s="528">
        <v>25000</v>
      </c>
      <c r="L93" s="528">
        <v>25000</v>
      </c>
      <c r="M93" s="528">
        <v>25000</v>
      </c>
      <c r="N93" s="528" t="s">
        <v>56</v>
      </c>
      <c r="O93" s="539">
        <v>0</v>
      </c>
      <c r="P93" s="538">
        <f>SUM(I93:O93)</f>
        <v>125000</v>
      </c>
      <c r="Q93" s="538">
        <f>(P93-G93)</f>
        <v>125000</v>
      </c>
      <c r="R93" s="538">
        <f>(Q93-O93)</f>
        <v>125000</v>
      </c>
      <c r="S93" s="538" t="str">
        <f>(H93)</f>
        <v> </v>
      </c>
    </row>
    <row r="94" spans="1:19" ht="15.75" x14ac:dyDescent="0.25">
      <c r="A94" s="532" t="s">
        <v>132</v>
      </c>
      <c r="B94" s="525" t="s">
        <v>21</v>
      </c>
      <c r="C94" s="530" t="s">
        <v>133</v>
      </c>
      <c r="D94" s="530" t="s">
        <v>59</v>
      </c>
      <c r="E94" s="530" t="s">
        <v>54</v>
      </c>
      <c r="F94" s="524" t="s">
        <v>55</v>
      </c>
      <c r="G94" s="528">
        <v>0</v>
      </c>
      <c r="H94" s="524" t="s">
        <v>56</v>
      </c>
      <c r="I94" s="528">
        <v>85000</v>
      </c>
      <c r="J94" s="528" t="s">
        <v>56</v>
      </c>
      <c r="K94" s="528" t="s">
        <v>56</v>
      </c>
      <c r="L94" s="528" t="s">
        <v>56</v>
      </c>
      <c r="M94" s="528" t="s">
        <v>56</v>
      </c>
      <c r="N94" s="528" t="s">
        <v>56</v>
      </c>
      <c r="O94" s="539">
        <v>0</v>
      </c>
      <c r="P94" s="538">
        <f>SUM(I94:O94)</f>
        <v>85000</v>
      </c>
      <c r="Q94" s="538">
        <f>(P94-G94)</f>
        <v>85000</v>
      </c>
      <c r="R94" s="538">
        <f>(Q94-O94)</f>
        <v>85000</v>
      </c>
      <c r="S94" s="538" t="str">
        <f>(H94)</f>
        <v> </v>
      </c>
    </row>
    <row r="95" spans="1:19" ht="15.75" x14ac:dyDescent="0.25">
      <c r="A95" s="532" t="s">
        <v>134</v>
      </c>
      <c r="B95" s="525" t="s">
        <v>21</v>
      </c>
      <c r="C95" s="530" t="s">
        <v>133</v>
      </c>
      <c r="D95" s="530" t="s">
        <v>59</v>
      </c>
      <c r="E95" s="530" t="s">
        <v>54</v>
      </c>
      <c r="F95" s="524" t="s">
        <v>55</v>
      </c>
      <c r="G95" s="528">
        <v>0</v>
      </c>
      <c r="H95" s="524" t="s">
        <v>56</v>
      </c>
      <c r="I95" s="528">
        <v>120000</v>
      </c>
      <c r="J95" s="528" t="s">
        <v>56</v>
      </c>
      <c r="K95" s="528" t="s">
        <v>56</v>
      </c>
      <c r="L95" s="528" t="s">
        <v>56</v>
      </c>
      <c r="M95" s="528" t="s">
        <v>56</v>
      </c>
      <c r="N95" s="528" t="s">
        <v>56</v>
      </c>
      <c r="O95" s="539">
        <v>0</v>
      </c>
      <c r="P95" s="538">
        <f>SUM(I95:O95)</f>
        <v>120000</v>
      </c>
      <c r="Q95" s="538">
        <f>(P95-G95)</f>
        <v>120000</v>
      </c>
      <c r="R95" s="538">
        <f>(Q95-O95)</f>
        <v>120000</v>
      </c>
      <c r="S95" s="538" t="str">
        <f>(H95)</f>
        <v> </v>
      </c>
    </row>
    <row r="96" spans="1:19" ht="15.75" x14ac:dyDescent="0.25">
      <c r="A96" s="532" t="s">
        <v>135</v>
      </c>
      <c r="B96" s="525" t="s">
        <v>21</v>
      </c>
      <c r="C96" s="530" t="s">
        <v>79</v>
      </c>
      <c r="D96" s="530" t="s">
        <v>80</v>
      </c>
      <c r="E96" s="530" t="s">
        <v>64</v>
      </c>
      <c r="F96" s="524" t="s">
        <v>55</v>
      </c>
      <c r="G96" s="528">
        <v>0</v>
      </c>
      <c r="H96" s="524" t="s">
        <v>56</v>
      </c>
      <c r="I96" s="528" t="s">
        <v>56</v>
      </c>
      <c r="J96" s="528">
        <v>35000</v>
      </c>
      <c r="K96" s="528">
        <v>15500</v>
      </c>
      <c r="L96" s="541">
        <v>1000000</v>
      </c>
      <c r="M96" s="528" t="s">
        <v>56</v>
      </c>
      <c r="N96" s="528">
        <v>15000000</v>
      </c>
      <c r="O96" s="539">
        <v>0</v>
      </c>
      <c r="P96" s="538">
        <f>SUM(I96:O96)</f>
        <v>16050500</v>
      </c>
      <c r="Q96" s="538">
        <f>(P96-G96)</f>
        <v>16050500</v>
      </c>
      <c r="R96" s="538">
        <f>(Q96-O96)</f>
        <v>16050500</v>
      </c>
      <c r="S96" s="538" t="str">
        <f>(H96)</f>
        <v> </v>
      </c>
    </row>
    <row r="97" spans="1:19" ht="15.75" x14ac:dyDescent="0.25">
      <c r="A97" s="532" t="s">
        <v>136</v>
      </c>
      <c r="B97" s="525" t="s">
        <v>21</v>
      </c>
      <c r="C97" s="530" t="s">
        <v>137</v>
      </c>
      <c r="D97" s="531" t="s">
        <v>126</v>
      </c>
      <c r="E97" s="530" t="s">
        <v>54</v>
      </c>
      <c r="F97" s="524" t="s">
        <v>74</v>
      </c>
      <c r="G97" s="528">
        <v>145000</v>
      </c>
      <c r="H97" s="529" t="s">
        <v>56</v>
      </c>
      <c r="I97" s="528">
        <v>325000</v>
      </c>
      <c r="J97" s="528" t="s">
        <v>56</v>
      </c>
      <c r="K97" s="528" t="s">
        <v>56</v>
      </c>
      <c r="L97" s="528" t="s">
        <v>56</v>
      </c>
      <c r="M97" s="528" t="s">
        <v>56</v>
      </c>
      <c r="N97" s="528" t="s">
        <v>56</v>
      </c>
      <c r="O97" s="539">
        <v>0</v>
      </c>
      <c r="P97" s="538">
        <f>SUM(I97:O97)</f>
        <v>325000</v>
      </c>
      <c r="Q97" s="538">
        <f>(P97-G97)</f>
        <v>180000</v>
      </c>
      <c r="R97" s="538">
        <f>(Q97-O97)</f>
        <v>180000</v>
      </c>
      <c r="S97" s="538" t="str">
        <f>(H97)</f>
        <v> </v>
      </c>
    </row>
    <row r="98" spans="1:19" ht="15.75" x14ac:dyDescent="0.25">
      <c r="A98" s="532" t="s">
        <v>138</v>
      </c>
      <c r="B98" s="525" t="s">
        <v>21</v>
      </c>
      <c r="C98" s="530" t="s">
        <v>139</v>
      </c>
      <c r="D98" s="531" t="s">
        <v>89</v>
      </c>
      <c r="E98" s="530" t="s">
        <v>54</v>
      </c>
      <c r="F98" s="524" t="s">
        <v>55</v>
      </c>
      <c r="G98" s="528">
        <v>0</v>
      </c>
      <c r="H98" s="529" t="s">
        <v>56</v>
      </c>
      <c r="I98" s="528">
        <v>25000</v>
      </c>
      <c r="J98" s="528" t="s">
        <v>56</v>
      </c>
      <c r="K98" s="528" t="s">
        <v>56</v>
      </c>
      <c r="L98" s="528" t="s">
        <v>56</v>
      </c>
      <c r="M98" s="528" t="s">
        <v>56</v>
      </c>
      <c r="N98" s="528" t="s">
        <v>56</v>
      </c>
      <c r="O98" s="539">
        <v>0</v>
      </c>
      <c r="P98" s="538">
        <f>SUM(I98:O98)</f>
        <v>25000</v>
      </c>
      <c r="Q98" s="538">
        <f>(P98-G98)</f>
        <v>25000</v>
      </c>
      <c r="R98" s="538">
        <f>(Q98-O98)</f>
        <v>25000</v>
      </c>
      <c r="S98" s="538" t="str">
        <f>(H98)</f>
        <v> </v>
      </c>
    </row>
    <row r="99" spans="1:19" ht="15.75" x14ac:dyDescent="0.25">
      <c r="A99" s="532" t="s">
        <v>140</v>
      </c>
      <c r="B99" s="525" t="s">
        <v>21</v>
      </c>
      <c r="C99" s="530" t="s">
        <v>79</v>
      </c>
      <c r="D99" s="531" t="s">
        <v>98</v>
      </c>
      <c r="E99" s="530" t="s">
        <v>64</v>
      </c>
      <c r="F99" s="524" t="s">
        <v>55</v>
      </c>
      <c r="G99" s="528">
        <v>0</v>
      </c>
      <c r="H99" s="525" t="s">
        <v>56</v>
      </c>
      <c r="I99" s="528" t="s">
        <v>56</v>
      </c>
      <c r="J99" s="528">
        <v>25000</v>
      </c>
      <c r="K99" s="528" t="s">
        <v>56</v>
      </c>
      <c r="L99" s="528" t="s">
        <v>56</v>
      </c>
      <c r="M99" s="528" t="s">
        <v>56</v>
      </c>
      <c r="N99" s="528" t="s">
        <v>56</v>
      </c>
      <c r="O99" s="539">
        <v>0</v>
      </c>
      <c r="P99" s="538">
        <f>SUM(I99:O99)</f>
        <v>25000</v>
      </c>
      <c r="Q99" s="538">
        <f>(P99-G99)</f>
        <v>25000</v>
      </c>
      <c r="R99" s="538">
        <f>(Q99-O99)</f>
        <v>25000</v>
      </c>
      <c r="S99" s="538" t="str">
        <f>(H99)</f>
        <v> </v>
      </c>
    </row>
    <row r="100" spans="1:19" ht="15.75" x14ac:dyDescent="0.25">
      <c r="A100" s="532" t="s">
        <v>141</v>
      </c>
      <c r="B100" s="525" t="s">
        <v>21</v>
      </c>
      <c r="C100" s="530" t="s">
        <v>79</v>
      </c>
      <c r="D100" s="530" t="s">
        <v>126</v>
      </c>
      <c r="E100" s="530" t="s">
        <v>64</v>
      </c>
      <c r="F100" s="524" t="s">
        <v>55</v>
      </c>
      <c r="G100" s="528">
        <v>0</v>
      </c>
      <c r="H100" s="525" t="s">
        <v>56</v>
      </c>
      <c r="I100" s="528" t="s">
        <v>56</v>
      </c>
      <c r="J100" s="528" t="s">
        <v>56</v>
      </c>
      <c r="K100" s="528">
        <v>7500</v>
      </c>
      <c r="L100" s="528">
        <v>40000</v>
      </c>
      <c r="M100" s="528">
        <v>60000</v>
      </c>
      <c r="N100" s="528">
        <v>75000</v>
      </c>
      <c r="O100" s="539">
        <v>0</v>
      </c>
      <c r="P100" s="538">
        <f>SUM(I100:O100)</f>
        <v>182500</v>
      </c>
      <c r="Q100" s="538">
        <f>(P100-G100)</f>
        <v>182500</v>
      </c>
      <c r="R100" s="538">
        <f>(Q100-O100)</f>
        <v>182500</v>
      </c>
      <c r="S100" s="538" t="str">
        <f>(H100)</f>
        <v> </v>
      </c>
    </row>
    <row r="101" spans="1:19" ht="15.75" x14ac:dyDescent="0.25">
      <c r="A101" s="532" t="s">
        <v>142</v>
      </c>
      <c r="B101" s="525" t="s">
        <v>21</v>
      </c>
      <c r="C101" s="530" t="s">
        <v>143</v>
      </c>
      <c r="D101" s="531" t="s">
        <v>59</v>
      </c>
      <c r="E101" s="530" t="s">
        <v>54</v>
      </c>
      <c r="F101" s="524" t="s">
        <v>55</v>
      </c>
      <c r="G101" s="528">
        <v>0</v>
      </c>
      <c r="H101" s="529">
        <v>750</v>
      </c>
      <c r="I101" s="529">
        <v>45000</v>
      </c>
      <c r="J101" s="529" t="s">
        <v>56</v>
      </c>
      <c r="K101" s="529" t="s">
        <v>56</v>
      </c>
      <c r="L101" s="529" t="s">
        <v>56</v>
      </c>
      <c r="M101" s="528" t="s">
        <v>56</v>
      </c>
      <c r="N101" s="528" t="s">
        <v>56</v>
      </c>
      <c r="O101" s="539">
        <v>0</v>
      </c>
      <c r="P101" s="538">
        <f>SUM(I101:O101)</f>
        <v>45000</v>
      </c>
      <c r="Q101" s="538">
        <f>(P101-G101)</f>
        <v>45000</v>
      </c>
      <c r="R101" s="538">
        <f>(Q101-O101)</f>
        <v>45000</v>
      </c>
      <c r="S101" s="538">
        <f>(H101)</f>
        <v>750</v>
      </c>
    </row>
    <row r="102" spans="1:19" ht="15.75" x14ac:dyDescent="0.25">
      <c r="A102" s="532" t="s">
        <v>144</v>
      </c>
      <c r="B102" s="525" t="s">
        <v>21</v>
      </c>
      <c r="C102" s="530" t="s">
        <v>145</v>
      </c>
      <c r="D102" s="531" t="s">
        <v>59</v>
      </c>
      <c r="E102" s="530" t="s">
        <v>54</v>
      </c>
      <c r="F102" s="524" t="s">
        <v>146</v>
      </c>
      <c r="G102" s="528">
        <v>35000</v>
      </c>
      <c r="H102" s="529" t="s">
        <v>56</v>
      </c>
      <c r="I102" s="529">
        <v>35000</v>
      </c>
      <c r="J102" s="529" t="s">
        <v>56</v>
      </c>
      <c r="K102" s="529">
        <v>40000</v>
      </c>
      <c r="L102" s="529" t="s">
        <v>56</v>
      </c>
      <c r="M102" s="528" t="s">
        <v>56</v>
      </c>
      <c r="N102" s="528" t="s">
        <v>56</v>
      </c>
      <c r="O102" s="539">
        <v>0</v>
      </c>
      <c r="P102" s="538">
        <f>SUM(I102:O102)</f>
        <v>75000</v>
      </c>
      <c r="Q102" s="538">
        <f>(P102-G102)</f>
        <v>40000</v>
      </c>
      <c r="R102" s="538">
        <f>(Q102-O102)</f>
        <v>40000</v>
      </c>
      <c r="S102" s="538" t="str">
        <f>(H102)</f>
        <v> </v>
      </c>
    </row>
    <row r="103" spans="1:19" ht="15.75" x14ac:dyDescent="0.25">
      <c r="A103" s="532" t="s">
        <v>147</v>
      </c>
      <c r="B103" s="525" t="s">
        <v>21</v>
      </c>
      <c r="C103" s="530" t="s">
        <v>79</v>
      </c>
      <c r="D103" s="530" t="s">
        <v>98</v>
      </c>
      <c r="E103" s="530" t="s">
        <v>64</v>
      </c>
      <c r="F103" s="524" t="s">
        <v>146</v>
      </c>
      <c r="G103" s="528">
        <v>0</v>
      </c>
      <c r="H103" s="525" t="s">
        <v>56</v>
      </c>
      <c r="I103" s="525" t="s">
        <v>56</v>
      </c>
      <c r="J103" s="525">
        <v>125000</v>
      </c>
      <c r="K103" s="525" t="s">
        <v>56</v>
      </c>
      <c r="L103" s="525">
        <v>64500</v>
      </c>
      <c r="M103" s="528">
        <v>77000</v>
      </c>
      <c r="N103" s="528" t="s">
        <v>56</v>
      </c>
      <c r="O103" s="539">
        <v>0</v>
      </c>
      <c r="P103" s="538">
        <f>SUM(I103:O103)</f>
        <v>266500</v>
      </c>
      <c r="Q103" s="538">
        <f>(P103-G103)</f>
        <v>266500</v>
      </c>
      <c r="R103" s="538">
        <f>(Q103-O103)</f>
        <v>266500</v>
      </c>
      <c r="S103" s="538" t="str">
        <f>(H103)</f>
        <v> </v>
      </c>
    </row>
    <row r="104" spans="1:19" ht="15.75" x14ac:dyDescent="0.25">
      <c r="A104" s="532" t="s">
        <v>148</v>
      </c>
      <c r="B104" s="525" t="s">
        <v>21</v>
      </c>
      <c r="C104" s="530" t="s">
        <v>79</v>
      </c>
      <c r="D104" s="530" t="s">
        <v>59</v>
      </c>
      <c r="E104" s="530" t="s">
        <v>64</v>
      </c>
      <c r="F104" s="524" t="s">
        <v>55</v>
      </c>
      <c r="G104" s="528">
        <v>0</v>
      </c>
      <c r="H104" s="525" t="s">
        <v>56</v>
      </c>
      <c r="I104" s="525" t="s">
        <v>56</v>
      </c>
      <c r="J104" s="525">
        <v>27500</v>
      </c>
      <c r="K104" s="525">
        <v>19000</v>
      </c>
      <c r="L104" s="525">
        <v>30000</v>
      </c>
      <c r="M104" s="528" t="s">
        <v>56</v>
      </c>
      <c r="N104" s="528" t="s">
        <v>56</v>
      </c>
      <c r="O104" s="539">
        <v>0</v>
      </c>
      <c r="P104" s="538">
        <f>SUM(I104:O104)</f>
        <v>76500</v>
      </c>
      <c r="Q104" s="538">
        <f>(P104-G104)</f>
        <v>76500</v>
      </c>
      <c r="R104" s="538">
        <f>(Q104-O104)</f>
        <v>76500</v>
      </c>
      <c r="S104" s="538" t="str">
        <f>(H104)</f>
        <v> </v>
      </c>
    </row>
    <row r="105" spans="1:19" ht="15.75" x14ac:dyDescent="0.25">
      <c r="A105" s="532" t="s">
        <v>149</v>
      </c>
      <c r="B105" s="525" t="s">
        <v>21</v>
      </c>
      <c r="C105" s="530" t="s">
        <v>79</v>
      </c>
      <c r="D105" s="530" t="s">
        <v>59</v>
      </c>
      <c r="E105" s="530" t="s">
        <v>64</v>
      </c>
      <c r="F105" s="524" t="s">
        <v>55</v>
      </c>
      <c r="G105" s="528">
        <v>0</v>
      </c>
      <c r="H105" s="525" t="s">
        <v>56</v>
      </c>
      <c r="I105" s="525" t="s">
        <v>56</v>
      </c>
      <c r="J105" s="525" t="s">
        <v>56</v>
      </c>
      <c r="K105" s="525">
        <v>16000</v>
      </c>
      <c r="L105" s="525" t="s">
        <v>56</v>
      </c>
      <c r="M105" s="528" t="s">
        <v>56</v>
      </c>
      <c r="N105" s="528" t="s">
        <v>56</v>
      </c>
      <c r="O105" s="539">
        <v>0</v>
      </c>
      <c r="P105" s="538">
        <f>SUM(I105:O105)</f>
        <v>16000</v>
      </c>
      <c r="Q105" s="538">
        <f>(P105-G105)</f>
        <v>16000</v>
      </c>
      <c r="R105" s="538">
        <f>(Q105-O105)</f>
        <v>16000</v>
      </c>
      <c r="S105" s="538" t="str">
        <f>(H105)</f>
        <v> </v>
      </c>
    </row>
    <row r="106" spans="1:19" ht="15.75" x14ac:dyDescent="0.25">
      <c r="A106" s="540" t="s">
        <v>150</v>
      </c>
      <c r="B106" s="528" t="s">
        <v>37</v>
      </c>
      <c r="C106" s="525" t="s">
        <v>151</v>
      </c>
      <c r="D106" s="525" t="s">
        <v>59</v>
      </c>
      <c r="E106" s="530" t="s">
        <v>54</v>
      </c>
      <c r="F106" s="524" t="s">
        <v>55</v>
      </c>
      <c r="G106" s="528">
        <v>0</v>
      </c>
      <c r="H106" s="529" t="s">
        <v>56</v>
      </c>
      <c r="I106" s="528">
        <v>15000</v>
      </c>
      <c r="J106" s="528" t="s">
        <v>56</v>
      </c>
      <c r="K106" s="528" t="s">
        <v>56</v>
      </c>
      <c r="L106" s="528" t="s">
        <v>56</v>
      </c>
      <c r="M106" s="528" t="s">
        <v>56</v>
      </c>
      <c r="N106" s="528" t="s">
        <v>56</v>
      </c>
      <c r="O106" s="539">
        <v>0</v>
      </c>
      <c r="P106" s="538">
        <f>SUM(I106:O106)</f>
        <v>15000</v>
      </c>
      <c r="Q106" s="538">
        <f>(P106-G106)</f>
        <v>15000</v>
      </c>
      <c r="R106" s="538">
        <f>(Q106-O106)</f>
        <v>15000</v>
      </c>
      <c r="S106" s="538" t="str">
        <f>(H106)</f>
        <v> </v>
      </c>
    </row>
    <row r="107" spans="1:19" ht="15.75" x14ac:dyDescent="0.25">
      <c r="A107" s="540" t="s">
        <v>152</v>
      </c>
      <c r="B107" s="528" t="s">
        <v>21</v>
      </c>
      <c r="C107" s="525" t="s">
        <v>153</v>
      </c>
      <c r="D107" s="525" t="s">
        <v>126</v>
      </c>
      <c r="E107" s="530" t="s">
        <v>54</v>
      </c>
      <c r="F107" s="524" t="s">
        <v>55</v>
      </c>
      <c r="G107" s="528">
        <v>0</v>
      </c>
      <c r="H107" s="529" t="s">
        <v>56</v>
      </c>
      <c r="I107" s="528">
        <v>357500</v>
      </c>
      <c r="J107" s="528" t="s">
        <v>56</v>
      </c>
      <c r="K107" s="528" t="s">
        <v>56</v>
      </c>
      <c r="L107" s="528" t="s">
        <v>56</v>
      </c>
      <c r="M107" s="529" t="s">
        <v>56</v>
      </c>
      <c r="N107" s="528" t="s">
        <v>56</v>
      </c>
      <c r="O107" s="539">
        <v>0</v>
      </c>
      <c r="P107" s="538">
        <f>SUM(I107:O107)</f>
        <v>357500</v>
      </c>
      <c r="Q107" s="538">
        <f>(P107-G107)</f>
        <v>357500</v>
      </c>
      <c r="R107" s="538">
        <f>(Q107-O107)</f>
        <v>357500</v>
      </c>
      <c r="S107" s="538" t="str">
        <f>(H107)</f>
        <v> </v>
      </c>
    </row>
    <row r="108" spans="1:19" ht="15.75" x14ac:dyDescent="0.25">
      <c r="A108" s="532" t="s">
        <v>154</v>
      </c>
      <c r="B108" s="528" t="s">
        <v>21</v>
      </c>
      <c r="C108" s="525" t="s">
        <v>153</v>
      </c>
      <c r="D108" s="525" t="s">
        <v>155</v>
      </c>
      <c r="E108" s="530" t="s">
        <v>54</v>
      </c>
      <c r="F108" s="524" t="s">
        <v>55</v>
      </c>
      <c r="G108" s="528">
        <v>0</v>
      </c>
      <c r="H108" s="529" t="s">
        <v>56</v>
      </c>
      <c r="I108" s="528">
        <v>880000</v>
      </c>
      <c r="J108" s="528" t="s">
        <v>56</v>
      </c>
      <c r="K108" s="529" t="s">
        <v>56</v>
      </c>
      <c r="L108" s="529" t="s">
        <v>56</v>
      </c>
      <c r="M108" s="529" t="s">
        <v>56</v>
      </c>
      <c r="N108" s="529" t="s">
        <v>56</v>
      </c>
      <c r="O108" s="539">
        <v>0</v>
      </c>
      <c r="P108" s="538">
        <f>SUM(I108:O108)</f>
        <v>880000</v>
      </c>
      <c r="Q108" s="538">
        <f>(P108-G108)</f>
        <v>880000</v>
      </c>
      <c r="R108" s="538">
        <f>(Q108-O108)</f>
        <v>880000</v>
      </c>
      <c r="S108" s="538" t="str">
        <f>(H108)</f>
        <v> </v>
      </c>
    </row>
    <row r="109" spans="1:19" ht="15.75" x14ac:dyDescent="0.25">
      <c r="A109" s="540" t="s">
        <v>156</v>
      </c>
      <c r="B109" s="525" t="s">
        <v>21</v>
      </c>
      <c r="C109" s="525" t="s">
        <v>157</v>
      </c>
      <c r="D109" s="525" t="s">
        <v>158</v>
      </c>
      <c r="E109" s="530" t="s">
        <v>64</v>
      </c>
      <c r="F109" s="524" t="s">
        <v>146</v>
      </c>
      <c r="G109" s="528">
        <v>0</v>
      </c>
      <c r="H109" s="529" t="s">
        <v>56</v>
      </c>
      <c r="I109" s="528">
        <v>2000000</v>
      </c>
      <c r="J109" s="529">
        <v>16500000</v>
      </c>
      <c r="K109" s="529">
        <v>16500000</v>
      </c>
      <c r="L109" s="529" t="s">
        <v>56</v>
      </c>
      <c r="M109" s="529" t="s">
        <v>56</v>
      </c>
      <c r="N109" s="529" t="s">
        <v>56</v>
      </c>
      <c r="O109" s="539">
        <v>0</v>
      </c>
      <c r="P109" s="538">
        <f>SUM(I109:O109)</f>
        <v>35000000</v>
      </c>
      <c r="Q109" s="538">
        <f>(P109-G109)</f>
        <v>35000000</v>
      </c>
      <c r="R109" s="538">
        <f>(Q109-O109)</f>
        <v>35000000</v>
      </c>
      <c r="S109" s="538" t="str">
        <f>(H109)</f>
        <v> </v>
      </c>
    </row>
    <row r="110" spans="1:19" ht="15.75" x14ac:dyDescent="0.25">
      <c r="A110" s="540" t="s">
        <v>159</v>
      </c>
      <c r="B110" s="525" t="s">
        <v>21</v>
      </c>
      <c r="C110" s="525" t="s">
        <v>160</v>
      </c>
      <c r="D110" s="525" t="s">
        <v>158</v>
      </c>
      <c r="E110" s="530" t="s">
        <v>64</v>
      </c>
      <c r="F110" s="524" t="s">
        <v>74</v>
      </c>
      <c r="G110" s="528">
        <v>1780000</v>
      </c>
      <c r="H110" s="529" t="s">
        <v>56</v>
      </c>
      <c r="I110" s="528">
        <v>1780000</v>
      </c>
      <c r="J110" s="529" t="s">
        <v>56</v>
      </c>
      <c r="K110" s="529" t="s">
        <v>56</v>
      </c>
      <c r="L110" s="529" t="s">
        <v>56</v>
      </c>
      <c r="M110" s="529" t="s">
        <v>56</v>
      </c>
      <c r="N110" s="529" t="s">
        <v>56</v>
      </c>
      <c r="O110" s="539">
        <v>0</v>
      </c>
      <c r="P110" s="538">
        <f>SUM(I110:O110)</f>
        <v>1780000</v>
      </c>
      <c r="Q110" s="538">
        <f>(P110-G110)</f>
        <v>0</v>
      </c>
      <c r="R110" s="538">
        <f>(Q110-O110)</f>
        <v>0</v>
      </c>
      <c r="S110" s="538" t="str">
        <f>(H110)</f>
        <v> </v>
      </c>
    </row>
    <row r="111" spans="1:19" ht="15.75" x14ac:dyDescent="0.25">
      <c r="A111" s="64"/>
      <c r="B111" s="64"/>
      <c r="C111" s="64"/>
      <c r="D111" s="64"/>
      <c r="E111" s="64"/>
      <c r="F111" s="64"/>
      <c r="G111" s="537">
        <f>SUM(G56:G110)</f>
        <v>3088500</v>
      </c>
      <c r="H111" s="537">
        <f>SUM(H56:H110)</f>
        <v>7850</v>
      </c>
      <c r="I111" s="537">
        <f>SUM(I56:I110)</f>
        <v>7354800</v>
      </c>
      <c r="J111" s="537">
        <f>SUM(J56:J110)</f>
        <v>18678260</v>
      </c>
      <c r="K111" s="537">
        <f>SUM(K56:K110)</f>
        <v>17408380</v>
      </c>
      <c r="L111" s="537">
        <f>SUM(L56:L110)</f>
        <v>1958455</v>
      </c>
      <c r="M111" s="537">
        <f>SUM(M56:M110)</f>
        <v>816529</v>
      </c>
      <c r="N111" s="537">
        <f>SUM(N56:N110)</f>
        <v>15075000</v>
      </c>
      <c r="O111" s="537">
        <f>SUM(O56:O110)</f>
        <v>0</v>
      </c>
      <c r="P111" s="537">
        <f>SUM(P56:P110)</f>
        <v>61291424</v>
      </c>
      <c r="Q111" s="537">
        <f>SUM(Q56:Q110)</f>
        <v>58202924</v>
      </c>
      <c r="R111" s="537">
        <f>SUM(R56:R110)</f>
        <v>58202924</v>
      </c>
      <c r="S111" s="537">
        <f>SUM(S56:S110)</f>
        <v>7850</v>
      </c>
    </row>
    <row r="112" spans="1:19" ht="15.75" x14ac:dyDescent="0.25">
      <c r="A112" s="536" t="s">
        <v>26</v>
      </c>
      <c r="B112" s="535" t="s">
        <v>56</v>
      </c>
      <c r="C112" s="533" t="s">
        <v>56</v>
      </c>
      <c r="D112" s="533" t="s">
        <v>56</v>
      </c>
      <c r="E112" s="533" t="s">
        <v>56</v>
      </c>
      <c r="F112" s="533" t="s">
        <v>56</v>
      </c>
      <c r="G112" s="534" t="s">
        <v>56</v>
      </c>
      <c r="H112" s="534" t="s">
        <v>56</v>
      </c>
      <c r="I112" s="533" t="s">
        <v>56</v>
      </c>
      <c r="J112" s="533" t="s">
        <v>56</v>
      </c>
      <c r="K112" s="533" t="s">
        <v>56</v>
      </c>
      <c r="L112" s="533" t="s">
        <v>56</v>
      </c>
      <c r="M112" s="533" t="s">
        <v>56</v>
      </c>
      <c r="N112" s="534" t="s">
        <v>56</v>
      </c>
      <c r="O112" s="534" t="s">
        <v>56</v>
      </c>
      <c r="P112" s="534" t="s">
        <v>56</v>
      </c>
      <c r="Q112" s="534" t="s">
        <v>27</v>
      </c>
      <c r="R112" s="534" t="s">
        <v>56</v>
      </c>
      <c r="S112" s="533" t="s">
        <v>56</v>
      </c>
    </row>
    <row r="113" spans="1:19" ht="15.75" x14ac:dyDescent="0.25">
      <c r="A113" s="532" t="s">
        <v>161</v>
      </c>
      <c r="B113" s="525" t="s">
        <v>56</v>
      </c>
      <c r="C113" s="530" t="s">
        <v>56</v>
      </c>
      <c r="D113" s="531" t="s">
        <v>56</v>
      </c>
      <c r="E113" s="530" t="s">
        <v>56</v>
      </c>
      <c r="F113" s="530" t="s">
        <v>56</v>
      </c>
      <c r="G113" s="528">
        <v>0</v>
      </c>
      <c r="H113" s="523" t="s">
        <v>56</v>
      </c>
      <c r="I113" s="528" t="s">
        <v>56</v>
      </c>
      <c r="J113" s="528" t="s">
        <v>56</v>
      </c>
      <c r="K113" s="528" t="s">
        <v>56</v>
      </c>
      <c r="L113" s="528" t="s">
        <v>56</v>
      </c>
      <c r="M113" s="528">
        <v>35000</v>
      </c>
      <c r="N113" s="528" t="s">
        <v>56</v>
      </c>
      <c r="O113" s="528">
        <v>0</v>
      </c>
      <c r="P113" s="527">
        <f>SUM(I113:O113)</f>
        <v>35000</v>
      </c>
      <c r="Q113" s="527">
        <f>(P113-G113)</f>
        <v>35000</v>
      </c>
      <c r="R113" s="527">
        <f>(Q113-O113)</f>
        <v>35000</v>
      </c>
      <c r="S113" s="527" t="str">
        <f>(H113)</f>
        <v> </v>
      </c>
    </row>
    <row r="114" spans="1:19" ht="15.75" x14ac:dyDescent="0.25">
      <c r="A114" s="532" t="s">
        <v>162</v>
      </c>
      <c r="B114" s="525" t="s">
        <v>56</v>
      </c>
      <c r="C114" s="530" t="s">
        <v>56</v>
      </c>
      <c r="D114" s="531" t="s">
        <v>59</v>
      </c>
      <c r="E114" s="530" t="s">
        <v>54</v>
      </c>
      <c r="F114" s="530" t="s">
        <v>54</v>
      </c>
      <c r="G114" s="528">
        <v>0</v>
      </c>
      <c r="H114" s="529" t="s">
        <v>56</v>
      </c>
      <c r="I114" s="528">
        <v>45000</v>
      </c>
      <c r="J114" s="528" t="s">
        <v>56</v>
      </c>
      <c r="K114" s="528" t="s">
        <v>56</v>
      </c>
      <c r="L114" s="528" t="s">
        <v>56</v>
      </c>
      <c r="M114" s="528" t="s">
        <v>56</v>
      </c>
      <c r="N114" s="528" t="s">
        <v>56</v>
      </c>
      <c r="O114" s="528">
        <v>0</v>
      </c>
      <c r="P114" s="527">
        <f>SUM(I114:O114)</f>
        <v>45000</v>
      </c>
      <c r="Q114" s="527">
        <f>(P114-G114)</f>
        <v>45000</v>
      </c>
      <c r="R114" s="527">
        <f>(Q114-O114)</f>
        <v>45000</v>
      </c>
      <c r="S114" s="527" t="str">
        <f>(H114)</f>
        <v> </v>
      </c>
    </row>
    <row r="115" spans="1:19" ht="15.75" x14ac:dyDescent="0.25">
      <c r="A115" s="526" t="s">
        <v>56</v>
      </c>
      <c r="B115" s="525" t="s">
        <v>56</v>
      </c>
      <c r="C115" s="524" t="s">
        <v>56</v>
      </c>
      <c r="D115" s="523" t="s">
        <v>56</v>
      </c>
      <c r="E115" s="524" t="s">
        <v>56</v>
      </c>
      <c r="F115" s="523" t="s">
        <v>56</v>
      </c>
      <c r="G115" s="522" t="s">
        <v>60</v>
      </c>
      <c r="H115" s="522" t="s">
        <v>77</v>
      </c>
      <c r="I115" s="522">
        <f>SUM(I113:I114)</f>
        <v>45000</v>
      </c>
      <c r="J115" s="522">
        <f>SUM(J113:J114)</f>
        <v>0</v>
      </c>
      <c r="K115" s="522">
        <f>SUM(K113:K114)</f>
        <v>0</v>
      </c>
      <c r="L115" s="522">
        <f>SUM(L113:L114)</f>
        <v>0</v>
      </c>
      <c r="M115" s="522">
        <f>SUM(M113:M114)</f>
        <v>35000</v>
      </c>
      <c r="N115" s="522">
        <f>SUM(N113:N114)</f>
        <v>0</v>
      </c>
      <c r="O115" s="522">
        <f>SUM(O113:O114)</f>
        <v>0</v>
      </c>
      <c r="P115" s="522">
        <f>SUM(P113:P114)</f>
        <v>80000</v>
      </c>
      <c r="Q115" s="522">
        <f>SUM(Q113:Q114)</f>
        <v>80000</v>
      </c>
      <c r="R115" s="522">
        <f>SUM(R113:R114)</f>
        <v>80000</v>
      </c>
      <c r="S115" s="522">
        <f>SUM(S113:S114)</f>
        <v>0</v>
      </c>
    </row>
    <row r="116" spans="1:19" ht="16.5" thickBot="1" x14ac:dyDescent="0.3">
      <c r="A116" s="521" t="s">
        <v>56</v>
      </c>
      <c r="B116" s="514" t="s">
        <v>56</v>
      </c>
      <c r="C116" s="520" t="s">
        <v>56</v>
      </c>
      <c r="D116" s="519" t="s">
        <v>56</v>
      </c>
      <c r="E116" s="520" t="s">
        <v>56</v>
      </c>
      <c r="F116" s="519" t="s">
        <v>56</v>
      </c>
      <c r="G116" s="518" t="s">
        <v>56</v>
      </c>
      <c r="H116" s="518" t="s">
        <v>56</v>
      </c>
      <c r="I116" s="514" t="s">
        <v>56</v>
      </c>
      <c r="J116" s="514" t="s">
        <v>56</v>
      </c>
      <c r="K116" s="514" t="s">
        <v>56</v>
      </c>
      <c r="L116" s="514" t="s">
        <v>56</v>
      </c>
      <c r="M116" s="514" t="s">
        <v>56</v>
      </c>
      <c r="N116" s="514" t="s">
        <v>56</v>
      </c>
      <c r="O116" s="514" t="s">
        <v>56</v>
      </c>
      <c r="P116" s="517" t="s">
        <v>56</v>
      </c>
      <c r="Q116" s="517" t="s">
        <v>56</v>
      </c>
      <c r="R116" s="514" t="s">
        <v>56</v>
      </c>
      <c r="S116" s="514" t="s">
        <v>56</v>
      </c>
    </row>
    <row r="117" spans="1:19" ht="17.25" thickTop="1" thickBot="1" x14ac:dyDescent="0.3">
      <c r="A117" s="516" t="s">
        <v>28</v>
      </c>
      <c r="B117" s="515" t="s">
        <v>56</v>
      </c>
      <c r="C117" s="514" t="s">
        <v>56</v>
      </c>
      <c r="D117" s="514" t="s">
        <v>56</v>
      </c>
      <c r="E117" s="514" t="s">
        <v>56</v>
      </c>
      <c r="F117" s="514" t="s">
        <v>56</v>
      </c>
      <c r="G117" s="513">
        <f>SUM(G115,G111,G54,G51)</f>
        <v>3088500</v>
      </c>
      <c r="H117" s="513">
        <f>SUM(H115,H111,H54,H51)</f>
        <v>8700</v>
      </c>
      <c r="I117" s="513">
        <f>SUM(I115,I111,I54,I51)</f>
        <v>7479800</v>
      </c>
      <c r="J117" s="513">
        <f>SUM(J115,J111,J54,J51)</f>
        <v>18678260</v>
      </c>
      <c r="K117" s="513">
        <f>SUM(K115,K111,K54,K51)</f>
        <v>17408380</v>
      </c>
      <c r="L117" s="513">
        <f>SUM(L115,L111,L54,L51)</f>
        <v>1958455</v>
      </c>
      <c r="M117" s="513">
        <f>SUM(M115,M111,M54,M51)</f>
        <v>851529</v>
      </c>
      <c r="N117" s="513">
        <f>SUM(N115,N111,N54,N51)</f>
        <v>15075000</v>
      </c>
      <c r="O117" s="513">
        <f>SUM(O115,O111,O54,O51)</f>
        <v>0</v>
      </c>
      <c r="P117" s="513">
        <f>SUM(P115,P111,P54,P51)</f>
        <v>61451424</v>
      </c>
      <c r="Q117" s="513">
        <f>SUM(Q115,Q111,Q54,Q51)</f>
        <v>58362924</v>
      </c>
      <c r="R117" s="513">
        <f>SUM(R115,R111,R54,R51)</f>
        <v>58362924</v>
      </c>
      <c r="S117" s="513">
        <f>SUM(S115,S111,S54,S51)</f>
        <v>8700</v>
      </c>
    </row>
    <row r="118" spans="1:19" s="1" customFormat="1" ht="17.25" thickTop="1" thickBot="1" x14ac:dyDescent="0.3">
      <c r="A118" s="3"/>
      <c r="B118" s="3"/>
      <c r="C118" s="3"/>
      <c r="D118" s="3"/>
      <c r="E118" s="3"/>
      <c r="F118" s="3"/>
      <c r="G118" s="3"/>
      <c r="H118" s="3"/>
      <c r="I118" s="3"/>
      <c r="J118" s="3"/>
      <c r="K118" s="3"/>
      <c r="L118" s="3"/>
      <c r="M118" s="3"/>
      <c r="N118" s="3"/>
      <c r="O118" s="3"/>
      <c r="P118" s="3"/>
      <c r="Q118" s="3"/>
      <c r="R118" s="3"/>
      <c r="S118" s="3"/>
    </row>
    <row r="119" spans="1:19" ht="15.75" thickTop="1" x14ac:dyDescent="0.25">
      <c r="A119" s="61" t="s">
        <v>163</v>
      </c>
      <c r="B119" s="60"/>
      <c r="C119" s="60"/>
      <c r="D119" s="60"/>
      <c r="E119" s="60"/>
      <c r="F119" s="60"/>
      <c r="G119" s="60"/>
      <c r="H119" s="60"/>
      <c r="I119" s="60"/>
      <c r="J119" s="60"/>
      <c r="K119" s="60"/>
      <c r="L119" s="60"/>
      <c r="M119" s="60"/>
      <c r="N119" s="60"/>
      <c r="O119" s="60"/>
      <c r="P119" s="60"/>
      <c r="Q119" s="60"/>
      <c r="R119" s="60"/>
      <c r="S119" s="60"/>
    </row>
    <row r="120" spans="1:19" x14ac:dyDescent="0.25">
      <c r="A120" s="59"/>
      <c r="B120" s="59"/>
      <c r="C120" s="59"/>
      <c r="D120" s="59"/>
      <c r="E120" s="59"/>
      <c r="F120" s="59"/>
      <c r="G120" s="59"/>
      <c r="H120" s="59"/>
      <c r="I120" s="59"/>
      <c r="J120" s="59"/>
      <c r="K120" s="59"/>
      <c r="L120" s="59"/>
      <c r="M120" s="59"/>
      <c r="N120" s="59"/>
      <c r="O120" s="59"/>
      <c r="P120" s="59"/>
      <c r="Q120" s="59"/>
      <c r="R120" s="59"/>
      <c r="S120" s="59"/>
    </row>
    <row r="121" spans="1:19" ht="47.25" x14ac:dyDescent="0.25">
      <c r="A121" s="512" t="s">
        <v>0</v>
      </c>
      <c r="B121" s="512" t="s">
        <v>1</v>
      </c>
      <c r="C121" s="512" t="s">
        <v>2</v>
      </c>
      <c r="D121" s="511" t="s">
        <v>3</v>
      </c>
      <c r="E121" s="510" t="s">
        <v>4</v>
      </c>
      <c r="F121" s="511" t="s">
        <v>5</v>
      </c>
      <c r="G121" s="511" t="s">
        <v>6</v>
      </c>
      <c r="H121" s="511" t="s">
        <v>7</v>
      </c>
      <c r="I121" s="510" t="s">
        <v>8</v>
      </c>
      <c r="J121" s="510" t="s">
        <v>9</v>
      </c>
      <c r="K121" s="510" t="s">
        <v>10</v>
      </c>
      <c r="L121" s="510" t="s">
        <v>11</v>
      </c>
      <c r="M121" s="510" t="s">
        <v>12</v>
      </c>
      <c r="N121" s="510" t="s">
        <v>13</v>
      </c>
      <c r="O121" s="509" t="s">
        <v>14</v>
      </c>
      <c r="P121" s="509" t="s">
        <v>15</v>
      </c>
      <c r="Q121" s="509" t="s">
        <v>16</v>
      </c>
      <c r="R121" s="509" t="s">
        <v>164</v>
      </c>
      <c r="S121" s="509" t="s">
        <v>18</v>
      </c>
    </row>
    <row r="122" spans="1:19" ht="15.75" x14ac:dyDescent="0.25">
      <c r="A122" s="479" t="s">
        <v>19</v>
      </c>
      <c r="B122" s="479"/>
      <c r="C122" s="479"/>
      <c r="D122" s="479"/>
      <c r="E122" s="479"/>
      <c r="F122" s="479"/>
      <c r="G122" s="479"/>
      <c r="H122" s="479"/>
      <c r="I122" s="479"/>
      <c r="J122" s="479"/>
      <c r="K122" s="479"/>
      <c r="L122" s="479"/>
      <c r="M122" s="479"/>
      <c r="N122" s="479"/>
      <c r="O122" s="479"/>
      <c r="P122" s="479"/>
      <c r="Q122" s="479"/>
      <c r="R122" s="479"/>
      <c r="S122" s="479"/>
    </row>
    <row r="123" spans="1:19" ht="15.75" x14ac:dyDescent="0.25">
      <c r="A123" s="508" t="s">
        <v>165</v>
      </c>
      <c r="B123" s="507" t="s">
        <v>21</v>
      </c>
      <c r="C123" s="506" t="s">
        <v>166</v>
      </c>
      <c r="D123" s="506" t="s">
        <v>167</v>
      </c>
      <c r="E123" s="506" t="s">
        <v>22</v>
      </c>
      <c r="F123" s="506" t="s">
        <v>168</v>
      </c>
      <c r="G123" s="505"/>
      <c r="H123" s="505"/>
      <c r="I123" s="505"/>
      <c r="J123" s="505"/>
      <c r="K123" s="505"/>
      <c r="L123" s="505"/>
      <c r="M123" s="505"/>
      <c r="N123" s="505">
        <v>15000000</v>
      </c>
      <c r="O123" s="505"/>
      <c r="P123" s="481">
        <f>SUM(I123:O123)</f>
        <v>15000000</v>
      </c>
      <c r="Q123" s="481">
        <f>(P123-G123)</f>
        <v>15000000</v>
      </c>
      <c r="R123" s="481">
        <f>(Q123-O123)</f>
        <v>15000000</v>
      </c>
      <c r="S123" s="481">
        <f>(H123)</f>
        <v>0</v>
      </c>
    </row>
    <row r="124" spans="1:19" ht="78.75" x14ac:dyDescent="0.25">
      <c r="A124" s="191" t="s">
        <v>169</v>
      </c>
      <c r="B124" s="193" t="s">
        <v>21</v>
      </c>
      <c r="C124" s="191" t="s">
        <v>170</v>
      </c>
      <c r="D124" s="192" t="s">
        <v>171</v>
      </c>
      <c r="E124" s="191" t="s">
        <v>172</v>
      </c>
      <c r="F124" s="192" t="s">
        <v>173</v>
      </c>
      <c r="G124" s="483"/>
      <c r="H124" s="504">
        <v>20000</v>
      </c>
      <c r="I124" s="483"/>
      <c r="J124" s="483">
        <v>75000</v>
      </c>
      <c r="K124" s="483">
        <v>10000</v>
      </c>
      <c r="L124" s="483"/>
      <c r="M124" s="483"/>
      <c r="N124" s="483"/>
      <c r="O124" s="483"/>
      <c r="P124" s="481">
        <f>SUM(I124:O124)</f>
        <v>85000</v>
      </c>
      <c r="Q124" s="481">
        <f>(P124-G124)</f>
        <v>85000</v>
      </c>
      <c r="R124" s="481">
        <f>(Q124-O124)</f>
        <v>85000</v>
      </c>
      <c r="S124" s="481">
        <f>(H124)</f>
        <v>20000</v>
      </c>
    </row>
    <row r="125" spans="1:19" ht="47.25" x14ac:dyDescent="0.25">
      <c r="A125" s="292" t="s">
        <v>174</v>
      </c>
      <c r="B125" s="193" t="s">
        <v>45</v>
      </c>
      <c r="C125" s="292" t="s">
        <v>175</v>
      </c>
      <c r="D125" s="193" t="s">
        <v>176</v>
      </c>
      <c r="E125" s="328" t="s">
        <v>177</v>
      </c>
      <c r="F125" s="190" t="s">
        <v>173</v>
      </c>
      <c r="G125" s="504"/>
      <c r="H125" s="504">
        <v>3600</v>
      </c>
      <c r="I125" s="504"/>
      <c r="J125" s="504"/>
      <c r="K125" s="504"/>
      <c r="L125" s="504">
        <v>18000</v>
      </c>
      <c r="M125" s="504">
        <v>18000</v>
      </c>
      <c r="N125" s="504"/>
      <c r="O125" s="504"/>
      <c r="P125" s="481">
        <f>SUM(I125:O125)</f>
        <v>36000</v>
      </c>
      <c r="Q125" s="481">
        <f>(P125-G125)</f>
        <v>36000</v>
      </c>
      <c r="R125" s="481">
        <f>(Q125-O125)</f>
        <v>36000</v>
      </c>
      <c r="S125" s="481">
        <f>(H125)</f>
        <v>3600</v>
      </c>
    </row>
    <row r="126" spans="1:19" ht="63" x14ac:dyDescent="0.25">
      <c r="A126" s="503" t="s">
        <v>178</v>
      </c>
      <c r="B126" s="502" t="s">
        <v>45</v>
      </c>
      <c r="C126" s="501" t="s">
        <v>179</v>
      </c>
      <c r="D126" s="501" t="s">
        <v>176</v>
      </c>
      <c r="E126" s="266" t="s">
        <v>177</v>
      </c>
      <c r="F126" s="500" t="s">
        <v>173</v>
      </c>
      <c r="G126" s="499"/>
      <c r="H126" s="499">
        <v>750</v>
      </c>
      <c r="I126" s="499"/>
      <c r="J126" s="499"/>
      <c r="K126" s="499"/>
      <c r="L126" s="499">
        <v>5000</v>
      </c>
      <c r="M126" s="499">
        <v>5000</v>
      </c>
      <c r="N126" s="499"/>
      <c r="O126" s="499"/>
      <c r="P126" s="481">
        <f>SUM(I126:O126)</f>
        <v>10000</v>
      </c>
      <c r="Q126" s="481">
        <f>(P126-G126)</f>
        <v>10000</v>
      </c>
      <c r="R126" s="481">
        <f>(Q126-O126)</f>
        <v>10000</v>
      </c>
      <c r="S126" s="481">
        <f>(H126)</f>
        <v>750</v>
      </c>
    </row>
    <row r="127" spans="1:19" ht="63" x14ac:dyDescent="0.25">
      <c r="A127" s="498" t="s">
        <v>180</v>
      </c>
      <c r="B127" s="497" t="s">
        <v>21</v>
      </c>
      <c r="C127" s="498" t="s">
        <v>181</v>
      </c>
      <c r="D127" s="497" t="s">
        <v>182</v>
      </c>
      <c r="E127" s="497" t="s">
        <v>177</v>
      </c>
      <c r="F127" s="497" t="s">
        <v>173</v>
      </c>
      <c r="G127" s="497"/>
      <c r="H127" s="497"/>
      <c r="I127" s="497">
        <v>17000</v>
      </c>
      <c r="J127" s="497"/>
      <c r="K127" s="497"/>
      <c r="L127" s="497"/>
      <c r="M127" s="497"/>
      <c r="N127" s="497"/>
      <c r="O127" s="497"/>
      <c r="P127" s="481">
        <f>SUM(I127:O127)</f>
        <v>17000</v>
      </c>
      <c r="Q127" s="481">
        <f>(P127-G127)</f>
        <v>17000</v>
      </c>
      <c r="R127" s="481">
        <f>(Q127-O127)</f>
        <v>17000</v>
      </c>
      <c r="S127" s="481">
        <f>(H127)</f>
        <v>0</v>
      </c>
    </row>
    <row r="128" spans="1:19" ht="78.75" x14ac:dyDescent="0.25">
      <c r="A128" s="496" t="s">
        <v>183</v>
      </c>
      <c r="B128" s="495" t="s">
        <v>184</v>
      </c>
      <c r="C128" s="496" t="s">
        <v>185</v>
      </c>
      <c r="D128" s="495" t="s">
        <v>167</v>
      </c>
      <c r="E128" s="495" t="s">
        <v>177</v>
      </c>
      <c r="F128" s="495" t="s">
        <v>173</v>
      </c>
      <c r="G128" s="495"/>
      <c r="H128" s="495">
        <v>250</v>
      </c>
      <c r="I128" s="495"/>
      <c r="J128" s="495"/>
      <c r="K128" s="495">
        <v>30000</v>
      </c>
      <c r="L128" s="495"/>
      <c r="M128" s="495"/>
      <c r="N128" s="495"/>
      <c r="O128" s="495"/>
      <c r="P128" s="481">
        <f>SUM(I128:O128)</f>
        <v>30000</v>
      </c>
      <c r="Q128" s="481">
        <f>(P128-G128)</f>
        <v>30000</v>
      </c>
      <c r="R128" s="481">
        <f>(Q128-O128)</f>
        <v>30000</v>
      </c>
      <c r="S128" s="481">
        <f>(H128)</f>
        <v>250</v>
      </c>
    </row>
    <row r="129" spans="1:19" ht="63" x14ac:dyDescent="0.25">
      <c r="A129" s="496" t="s">
        <v>186</v>
      </c>
      <c r="B129" s="495" t="s">
        <v>21</v>
      </c>
      <c r="C129" s="496" t="s">
        <v>187</v>
      </c>
      <c r="D129" s="495" t="s">
        <v>182</v>
      </c>
      <c r="E129" s="495" t="s">
        <v>177</v>
      </c>
      <c r="F129" s="495" t="s">
        <v>173</v>
      </c>
      <c r="G129" s="495"/>
      <c r="H129" s="495"/>
      <c r="I129" s="495">
        <v>7500</v>
      </c>
      <c r="J129" s="495"/>
      <c r="K129" s="495"/>
      <c r="L129" s="495"/>
      <c r="M129" s="495"/>
      <c r="N129" s="495"/>
      <c r="O129" s="495"/>
      <c r="P129" s="481">
        <f>SUM(I129:O129)</f>
        <v>7500</v>
      </c>
      <c r="Q129" s="481">
        <f>(P129-G129)</f>
        <v>7500</v>
      </c>
      <c r="R129" s="481">
        <f>(Q129-O129)</f>
        <v>7500</v>
      </c>
      <c r="S129" s="481">
        <f>(H129)</f>
        <v>0</v>
      </c>
    </row>
    <row r="130" spans="1:19" ht="15.75" x14ac:dyDescent="0.25">
      <c r="A130" s="494"/>
      <c r="B130" s="493"/>
      <c r="C130" s="492"/>
      <c r="D130" s="492"/>
      <c r="E130" s="492"/>
      <c r="F130" s="491"/>
      <c r="G130" s="490">
        <f>SUM(G123:G129)</f>
        <v>0</v>
      </c>
      <c r="H130" s="490">
        <f>SUM(H124:H129)</f>
        <v>24600</v>
      </c>
      <c r="I130" s="490">
        <f>SUM(I124:I129)</f>
        <v>24500</v>
      </c>
      <c r="J130" s="490">
        <f>SUM(J124:J129)</f>
        <v>75000</v>
      </c>
      <c r="K130" s="490">
        <f>SUM(K124:K129)</f>
        <v>40000</v>
      </c>
      <c r="L130" s="490">
        <f>SUM(L124:L129)</f>
        <v>23000</v>
      </c>
      <c r="M130" s="490">
        <f>SUM(M124:M129)</f>
        <v>23000</v>
      </c>
      <c r="N130" s="490">
        <f>SUM(N124:N129)</f>
        <v>0</v>
      </c>
      <c r="O130" s="490">
        <f>SUM(O124:O129)</f>
        <v>0</v>
      </c>
      <c r="P130" s="490">
        <f>SUM(P124:P129)</f>
        <v>185500</v>
      </c>
      <c r="Q130" s="490">
        <f>SUM(Q124:Q129)</f>
        <v>185500</v>
      </c>
      <c r="R130" s="490">
        <f>SUM(R124:R129)</f>
        <v>185500</v>
      </c>
      <c r="S130" s="490">
        <f>SUM(S124:S129)</f>
        <v>24600</v>
      </c>
    </row>
    <row r="131" spans="1:19" ht="15.75" x14ac:dyDescent="0.25">
      <c r="A131" s="489" t="s">
        <v>24</v>
      </c>
      <c r="B131" s="488"/>
      <c r="C131" s="487"/>
      <c r="D131" s="487"/>
      <c r="E131" s="487"/>
      <c r="F131" s="487"/>
      <c r="G131" s="486"/>
      <c r="H131" s="486"/>
      <c r="I131" s="486"/>
      <c r="J131" s="486"/>
      <c r="K131" s="486"/>
      <c r="L131" s="486"/>
      <c r="M131" s="486"/>
      <c r="N131" s="486"/>
      <c r="O131" s="486"/>
      <c r="P131" s="486"/>
      <c r="Q131" s="486"/>
      <c r="R131" s="486"/>
      <c r="S131" s="486"/>
    </row>
    <row r="132" spans="1:19" ht="110.25" x14ac:dyDescent="0.25">
      <c r="A132" s="191" t="s">
        <v>188</v>
      </c>
      <c r="B132" s="193" t="s">
        <v>21</v>
      </c>
      <c r="C132" s="191" t="s">
        <v>189</v>
      </c>
      <c r="D132" s="192" t="s">
        <v>176</v>
      </c>
      <c r="E132" s="191" t="s">
        <v>177</v>
      </c>
      <c r="F132" s="191" t="s">
        <v>173</v>
      </c>
      <c r="G132" s="483"/>
      <c r="H132" s="328">
        <v>500</v>
      </c>
      <c r="I132" s="483">
        <v>25000</v>
      </c>
      <c r="J132" s="483"/>
      <c r="K132" s="483"/>
      <c r="L132" s="483"/>
      <c r="M132" s="483"/>
      <c r="N132" s="482"/>
      <c r="O132" s="482"/>
      <c r="P132" s="481">
        <f>SUM(I132:O132)</f>
        <v>25000</v>
      </c>
      <c r="Q132" s="481">
        <f>(P132-G132)</f>
        <v>25000</v>
      </c>
      <c r="R132" s="481">
        <f>(Q132-O132)</f>
        <v>25000</v>
      </c>
      <c r="S132" s="481">
        <f>(H132)</f>
        <v>500</v>
      </c>
    </row>
    <row r="133" spans="1:19" ht="78.75" x14ac:dyDescent="0.25">
      <c r="A133" s="485" t="s">
        <v>190</v>
      </c>
      <c r="B133" s="484" t="s">
        <v>45</v>
      </c>
      <c r="C133" s="191" t="s">
        <v>191</v>
      </c>
      <c r="D133" s="192" t="s">
        <v>167</v>
      </c>
      <c r="E133" s="191" t="s">
        <v>177</v>
      </c>
      <c r="F133" s="191" t="s">
        <v>173</v>
      </c>
      <c r="G133" s="483"/>
      <c r="H133" s="328">
        <v>500</v>
      </c>
      <c r="I133" s="483"/>
      <c r="J133" s="483"/>
      <c r="K133" s="483"/>
      <c r="L133" s="483">
        <v>55000</v>
      </c>
      <c r="M133" s="483"/>
      <c r="N133" s="482"/>
      <c r="O133" s="482"/>
      <c r="P133" s="481">
        <f>SUM(I133:O133)</f>
        <v>55000</v>
      </c>
      <c r="Q133" s="481">
        <f>(P133-G133)</f>
        <v>55000</v>
      </c>
      <c r="R133" s="481">
        <f>(Q133-O133)</f>
        <v>55000</v>
      </c>
      <c r="S133" s="481">
        <f>(H133)</f>
        <v>500</v>
      </c>
    </row>
    <row r="134" spans="1:19" ht="15.75" x14ac:dyDescent="0.25">
      <c r="A134" s="215"/>
      <c r="B134" s="467"/>
      <c r="C134" s="215"/>
      <c r="D134" s="466"/>
      <c r="E134" s="215"/>
      <c r="F134" s="466"/>
      <c r="G134" s="480">
        <f>SUM(G132:G133)</f>
        <v>0</v>
      </c>
      <c r="H134" s="480">
        <f>SUM(H132:H133)</f>
        <v>1000</v>
      </c>
      <c r="I134" s="480">
        <f>SUM(I132:I133)</f>
        <v>25000</v>
      </c>
      <c r="J134" s="480">
        <f>SUM(J132:J133)</f>
        <v>0</v>
      </c>
      <c r="K134" s="480">
        <f>SUM(K132:K133)</f>
        <v>0</v>
      </c>
      <c r="L134" s="480">
        <f>SUM(L132:L133)</f>
        <v>55000</v>
      </c>
      <c r="M134" s="480">
        <f>SUM(M132:M133)</f>
        <v>0</v>
      </c>
      <c r="N134" s="480">
        <f>SUM(N132:N133)</f>
        <v>0</v>
      </c>
      <c r="O134" s="480">
        <f>SUM(O132:O133)</f>
        <v>0</v>
      </c>
      <c r="P134" s="480">
        <f>SUM(P132:P133)</f>
        <v>80000</v>
      </c>
      <c r="Q134" s="480">
        <f>SUM(Q132:Q133)</f>
        <v>80000</v>
      </c>
      <c r="R134" s="480">
        <f>SUM(R132:R133)</f>
        <v>80000</v>
      </c>
      <c r="S134" s="480">
        <f>SUM(S132:S133)</f>
        <v>1000</v>
      </c>
    </row>
    <row r="135" spans="1:19" ht="15.75" x14ac:dyDescent="0.25">
      <c r="A135" s="479" t="s">
        <v>25</v>
      </c>
      <c r="B135" s="478"/>
      <c r="C135" s="477"/>
      <c r="D135" s="477"/>
      <c r="E135" s="477"/>
      <c r="F135" s="477"/>
      <c r="G135" s="476"/>
      <c r="H135" s="476"/>
      <c r="I135" s="476"/>
      <c r="J135" s="476"/>
      <c r="K135" s="476"/>
      <c r="L135" s="475"/>
      <c r="M135" s="475"/>
      <c r="N135" s="475"/>
      <c r="O135" s="475"/>
      <c r="P135" s="475"/>
      <c r="Q135" s="475"/>
      <c r="R135" s="475"/>
      <c r="S135" s="475"/>
    </row>
    <row r="136" spans="1:19" ht="47.25" x14ac:dyDescent="0.25">
      <c r="A136" s="472" t="s">
        <v>192</v>
      </c>
      <c r="B136" s="215" t="s">
        <v>184</v>
      </c>
      <c r="C136" s="472" t="s">
        <v>193</v>
      </c>
      <c r="D136" s="471" t="s">
        <v>182</v>
      </c>
      <c r="E136" s="472" t="s">
        <v>177</v>
      </c>
      <c r="F136" s="471" t="s">
        <v>173</v>
      </c>
      <c r="G136" s="469"/>
      <c r="H136" s="470"/>
      <c r="I136" s="469"/>
      <c r="J136" s="469"/>
      <c r="K136" s="469"/>
      <c r="L136" s="468"/>
      <c r="M136" s="468"/>
      <c r="N136" s="468">
        <v>35000</v>
      </c>
      <c r="O136" s="468"/>
      <c r="P136" s="465">
        <f>SUM(I136:O136)</f>
        <v>35000</v>
      </c>
      <c r="Q136" s="465">
        <f>(P136-G136)</f>
        <v>35000</v>
      </c>
      <c r="R136" s="465">
        <f>(Q136-O136)</f>
        <v>35000</v>
      </c>
      <c r="S136" s="465">
        <f>(H136)</f>
        <v>0</v>
      </c>
    </row>
    <row r="137" spans="1:19" ht="63" x14ac:dyDescent="0.25">
      <c r="A137" s="472" t="s">
        <v>194</v>
      </c>
      <c r="B137" s="215" t="s">
        <v>45</v>
      </c>
      <c r="C137" s="472" t="s">
        <v>195</v>
      </c>
      <c r="D137" s="471" t="s">
        <v>182</v>
      </c>
      <c r="E137" s="472" t="s">
        <v>172</v>
      </c>
      <c r="F137" s="471" t="s">
        <v>173</v>
      </c>
      <c r="G137" s="469"/>
      <c r="H137" s="470">
        <v>500</v>
      </c>
      <c r="I137" s="469"/>
      <c r="J137" s="469"/>
      <c r="K137" s="469"/>
      <c r="L137" s="469">
        <v>50000</v>
      </c>
      <c r="M137" s="474"/>
      <c r="N137" s="474"/>
      <c r="O137" s="468"/>
      <c r="P137" s="465">
        <f>SUM(I137:O137)</f>
        <v>50000</v>
      </c>
      <c r="Q137" s="465">
        <f>(P137-G137)</f>
        <v>50000</v>
      </c>
      <c r="R137" s="465">
        <f>(Q137-O137)</f>
        <v>50000</v>
      </c>
      <c r="S137" s="465">
        <f>(H137)</f>
        <v>500</v>
      </c>
    </row>
    <row r="138" spans="1:19" ht="126" x14ac:dyDescent="0.25">
      <c r="A138" s="472" t="s">
        <v>196</v>
      </c>
      <c r="B138" s="473" t="s">
        <v>184</v>
      </c>
      <c r="C138" s="472" t="s">
        <v>197</v>
      </c>
      <c r="D138" s="471" t="s">
        <v>167</v>
      </c>
      <c r="E138" s="472" t="s">
        <v>177</v>
      </c>
      <c r="F138" s="471" t="s">
        <v>173</v>
      </c>
      <c r="G138" s="469"/>
      <c r="H138" s="470"/>
      <c r="I138" s="469"/>
      <c r="J138" s="469">
        <v>11000</v>
      </c>
      <c r="K138" s="469"/>
      <c r="L138" s="468"/>
      <c r="M138" s="468"/>
      <c r="N138" s="468"/>
      <c r="O138" s="468"/>
      <c r="P138" s="465">
        <f>SUM(I138:O138)</f>
        <v>11000</v>
      </c>
      <c r="Q138" s="465">
        <f>(P138-G138)</f>
        <v>11000</v>
      </c>
      <c r="R138" s="465">
        <f>(Q138-O138)</f>
        <v>11000</v>
      </c>
      <c r="S138" s="465">
        <f>(H138)</f>
        <v>0</v>
      </c>
    </row>
    <row r="139" spans="1:19" ht="15.75" x14ac:dyDescent="0.25">
      <c r="A139" s="215"/>
      <c r="B139" s="467"/>
      <c r="C139" s="215"/>
      <c r="D139" s="466"/>
      <c r="E139" s="215"/>
      <c r="F139" s="466"/>
      <c r="G139" s="465">
        <f>SUM(G136:G138)</f>
        <v>0</v>
      </c>
      <c r="H139" s="465">
        <f>SUM(H136:H138)</f>
        <v>500</v>
      </c>
      <c r="I139" s="465">
        <f>SUM(I136:I138)</f>
        <v>0</v>
      </c>
      <c r="J139" s="465">
        <f>SUM(J136:J138)</f>
        <v>11000</v>
      </c>
      <c r="K139" s="465">
        <f>SUM(K136:K138)</f>
        <v>0</v>
      </c>
      <c r="L139" s="465">
        <f>SUM(L136:L138)</f>
        <v>50000</v>
      </c>
      <c r="M139" s="465">
        <f>SUM(M136:M138)</f>
        <v>0</v>
      </c>
      <c r="N139" s="465">
        <f>SUM(N136:N138)</f>
        <v>35000</v>
      </c>
      <c r="O139" s="465">
        <f>SUM(O136:O138)</f>
        <v>0</v>
      </c>
      <c r="P139" s="465">
        <f>SUM(P136:P138)</f>
        <v>96000</v>
      </c>
      <c r="Q139" s="465">
        <f>SUM(Q136:Q138)</f>
        <v>96000</v>
      </c>
      <c r="R139" s="465">
        <f>SUM(R136:R138)</f>
        <v>96000</v>
      </c>
      <c r="S139" s="465">
        <f>SUM(S136:S138)</f>
        <v>500</v>
      </c>
    </row>
    <row r="140" spans="1:19" ht="15.75" x14ac:dyDescent="0.25">
      <c r="A140" s="34" t="s">
        <v>26</v>
      </c>
      <c r="B140" s="81"/>
      <c r="C140" s="80"/>
      <c r="D140" s="80"/>
      <c r="E140" s="80"/>
      <c r="F140" s="80"/>
      <c r="G140" s="32"/>
      <c r="H140" s="32"/>
      <c r="I140" s="32"/>
      <c r="J140" s="32"/>
      <c r="K140" s="32"/>
      <c r="L140" s="32"/>
      <c r="M140" s="32"/>
      <c r="N140" s="32"/>
      <c r="O140" s="32"/>
      <c r="P140" s="32"/>
      <c r="Q140" s="32" t="s">
        <v>27</v>
      </c>
      <c r="R140" s="32"/>
      <c r="S140" s="79"/>
    </row>
    <row r="141" spans="1:19" ht="16.5" thickBot="1" x14ac:dyDescent="0.3">
      <c r="A141" s="76"/>
      <c r="B141" s="30"/>
      <c r="C141" s="76"/>
      <c r="D141" s="78"/>
      <c r="E141" s="77"/>
      <c r="F141" s="76"/>
      <c r="G141" s="75"/>
      <c r="H141" s="26"/>
      <c r="I141" s="75"/>
      <c r="J141" s="75"/>
      <c r="K141" s="75"/>
      <c r="L141" s="75"/>
      <c r="M141" s="75"/>
      <c r="N141" s="75"/>
      <c r="O141" s="75"/>
      <c r="P141" s="23">
        <f>SUM(I141:O141)</f>
        <v>0</v>
      </c>
      <c r="Q141" s="23">
        <f>(P141-G141)</f>
        <v>0</v>
      </c>
      <c r="R141" s="23">
        <f>(Q141-O141)</f>
        <v>0</v>
      </c>
      <c r="S141" s="22">
        <f>(H141)</f>
        <v>0</v>
      </c>
    </row>
    <row r="142" spans="1:19" ht="16.5" thickTop="1" x14ac:dyDescent="0.25">
      <c r="A142" s="74"/>
      <c r="B142" s="73"/>
      <c r="C142" s="71"/>
      <c r="D142" s="72"/>
      <c r="E142" s="71"/>
      <c r="F142" s="70"/>
      <c r="G142" s="16">
        <f>SUM(G141)</f>
        <v>0</v>
      </c>
      <c r="H142" s="16">
        <f>SUM(H141)</f>
        <v>0</v>
      </c>
      <c r="I142" s="16">
        <f>SUM(I141)</f>
        <v>0</v>
      </c>
      <c r="J142" s="16">
        <f>SUM(J141)</f>
        <v>0</v>
      </c>
      <c r="K142" s="16">
        <f>SUM(K141)</f>
        <v>0</v>
      </c>
      <c r="L142" s="16">
        <f>SUM(L141)</f>
        <v>0</v>
      </c>
      <c r="M142" s="16">
        <f>SUM(M141)</f>
        <v>0</v>
      </c>
      <c r="N142" s="16">
        <f>SUM(N141)</f>
        <v>0</v>
      </c>
      <c r="O142" s="16">
        <f>SUM(O141)</f>
        <v>0</v>
      </c>
      <c r="P142" s="16">
        <f>SUM(P141)</f>
        <v>0</v>
      </c>
      <c r="Q142" s="16">
        <f>SUM(Q141)</f>
        <v>0</v>
      </c>
      <c r="R142" s="16">
        <f>SUM(R141)</f>
        <v>0</v>
      </c>
      <c r="S142" s="16">
        <f>SUM(S141)</f>
        <v>0</v>
      </c>
    </row>
    <row r="143" spans="1:19" ht="16.5" thickBot="1" x14ac:dyDescent="0.3">
      <c r="A143" s="464"/>
      <c r="B143" s="460"/>
      <c r="C143" s="463"/>
      <c r="D143" s="462"/>
      <c r="E143" s="463"/>
      <c r="F143" s="462"/>
      <c r="G143" s="461"/>
      <c r="H143" s="461"/>
      <c r="I143" s="460"/>
      <c r="J143" s="460"/>
      <c r="K143" s="460"/>
      <c r="L143" s="458"/>
      <c r="M143" s="458"/>
      <c r="N143" s="458"/>
      <c r="O143" s="458"/>
      <c r="P143" s="459"/>
      <c r="Q143" s="459"/>
      <c r="R143" s="458"/>
      <c r="S143" s="458"/>
    </row>
    <row r="144" spans="1:19" ht="17.25" thickTop="1" thickBot="1" x14ac:dyDescent="0.3">
      <c r="A144" s="457" t="s">
        <v>198</v>
      </c>
      <c r="B144" s="456"/>
      <c r="C144" s="455"/>
      <c r="D144" s="455"/>
      <c r="E144" s="455"/>
      <c r="F144" s="455"/>
      <c r="G144" s="454">
        <f>SUM(G130,G134,G139,G142)</f>
        <v>0</v>
      </c>
      <c r="H144" s="454">
        <f>SUM(H130,H134,H139,H142)</f>
        <v>26100</v>
      </c>
      <c r="I144" s="454">
        <f>SUM(I130,I134,I139,I142)</f>
        <v>49500</v>
      </c>
      <c r="J144" s="454">
        <f>SUM(J130,J134,J139,J142)</f>
        <v>86000</v>
      </c>
      <c r="K144" s="454">
        <f>SUM(K130,K134,K139,K142)</f>
        <v>40000</v>
      </c>
      <c r="L144" s="454">
        <f>SUM(L130,L134,L139,L142)</f>
        <v>128000</v>
      </c>
      <c r="M144" s="454">
        <f>SUM(M130,M134,M139,M142)</f>
        <v>23000</v>
      </c>
      <c r="N144" s="454">
        <f>SUM(N130,N134,N139,N142)</f>
        <v>35000</v>
      </c>
      <c r="O144" s="454">
        <f>SUM(O130,O134,O139,O142)</f>
        <v>0</v>
      </c>
      <c r="P144" s="454">
        <f>SUM(P130,P134,P139,P142)</f>
        <v>361500</v>
      </c>
      <c r="Q144" s="454">
        <f>SUM(Q130,Q134,Q139,Q142)</f>
        <v>361500</v>
      </c>
      <c r="R144" s="454">
        <f>SUM(R130,R134,R139,R142)</f>
        <v>361500</v>
      </c>
      <c r="S144" s="454">
        <f>SUM(S130,S134,S139,S142)</f>
        <v>26100</v>
      </c>
    </row>
    <row r="145" spans="1:19" s="1" customFormat="1" ht="16.5" thickTop="1" x14ac:dyDescent="0.25">
      <c r="A145" s="3"/>
      <c r="B145" s="3"/>
      <c r="C145" s="3"/>
      <c r="D145" s="3"/>
      <c r="E145" s="3"/>
      <c r="F145" s="3"/>
      <c r="G145" s="3"/>
      <c r="H145" s="3"/>
      <c r="I145" s="3"/>
      <c r="J145" s="3"/>
      <c r="K145" s="3"/>
      <c r="L145" s="3"/>
      <c r="M145" s="3"/>
      <c r="N145" s="3"/>
      <c r="O145" s="3"/>
      <c r="P145" s="3"/>
      <c r="Q145" s="3"/>
      <c r="R145" s="3"/>
      <c r="S145" s="3"/>
    </row>
    <row r="146" spans="1:19" x14ac:dyDescent="0.25">
      <c r="A146" s="103" t="s">
        <v>199</v>
      </c>
      <c r="B146" s="59"/>
      <c r="C146" s="59"/>
      <c r="D146" s="59"/>
      <c r="E146" s="59"/>
      <c r="F146" s="59"/>
      <c r="G146" s="59"/>
      <c r="H146" s="59"/>
      <c r="I146" s="59"/>
      <c r="J146" s="59"/>
      <c r="K146" s="59"/>
      <c r="L146" s="59"/>
      <c r="M146" s="59"/>
      <c r="N146" s="59"/>
      <c r="O146" s="59"/>
      <c r="P146" s="59"/>
      <c r="Q146" s="59"/>
      <c r="R146" s="59"/>
      <c r="S146" s="59"/>
    </row>
    <row r="147" spans="1:19" x14ac:dyDescent="0.25">
      <c r="A147" s="59"/>
      <c r="B147" s="59"/>
      <c r="C147" s="59"/>
      <c r="D147" s="59"/>
      <c r="E147" s="59"/>
      <c r="F147" s="59"/>
      <c r="G147" s="59"/>
      <c r="H147" s="59"/>
      <c r="I147" s="59"/>
      <c r="J147" s="59"/>
      <c r="K147" s="59"/>
      <c r="L147" s="59"/>
      <c r="M147" s="59"/>
      <c r="N147" s="59"/>
      <c r="O147" s="59"/>
      <c r="P147" s="59"/>
      <c r="Q147" s="59"/>
      <c r="R147" s="59"/>
      <c r="S147" s="59"/>
    </row>
    <row r="148" spans="1:19" ht="47.25" x14ac:dyDescent="0.25">
      <c r="A148" s="101" t="s">
        <v>0</v>
      </c>
      <c r="B148" s="101" t="s">
        <v>1</v>
      </c>
      <c r="C148" s="101" t="s">
        <v>2</v>
      </c>
      <c r="D148" s="194" t="s">
        <v>3</v>
      </c>
      <c r="E148" s="56" t="s">
        <v>4</v>
      </c>
      <c r="F148" s="194" t="s">
        <v>5</v>
      </c>
      <c r="G148" s="194" t="s">
        <v>6</v>
      </c>
      <c r="H148" s="194" t="s">
        <v>7</v>
      </c>
      <c r="I148" s="56" t="s">
        <v>8</v>
      </c>
      <c r="J148" s="56" t="s">
        <v>9</v>
      </c>
      <c r="K148" s="56" t="s">
        <v>10</v>
      </c>
      <c r="L148" s="56" t="s">
        <v>11</v>
      </c>
      <c r="M148" s="56" t="s">
        <v>12</v>
      </c>
      <c r="N148" s="56" t="s">
        <v>13</v>
      </c>
      <c r="O148" s="56" t="s">
        <v>14</v>
      </c>
      <c r="P148" s="56" t="s">
        <v>15</v>
      </c>
      <c r="Q148" s="56" t="s">
        <v>16</v>
      </c>
      <c r="R148" s="56" t="s">
        <v>200</v>
      </c>
      <c r="S148" s="56" t="s">
        <v>18</v>
      </c>
    </row>
    <row r="149" spans="1:19" ht="15.75" x14ac:dyDescent="0.25">
      <c r="A149" s="412" t="s">
        <v>19</v>
      </c>
      <c r="B149" s="81"/>
      <c r="C149" s="321"/>
      <c r="D149" s="80"/>
      <c r="E149" s="80"/>
      <c r="F149" s="80"/>
      <c r="G149" s="32"/>
      <c r="H149" s="32"/>
      <c r="I149" s="32"/>
      <c r="J149" s="32"/>
      <c r="K149" s="32"/>
      <c r="L149" s="32"/>
      <c r="M149" s="32"/>
      <c r="N149" s="32"/>
      <c r="O149" s="32"/>
      <c r="P149" s="32"/>
      <c r="Q149" s="32"/>
      <c r="R149" s="32"/>
      <c r="S149" s="410"/>
    </row>
    <row r="150" spans="1:19" ht="15.75" x14ac:dyDescent="0.25">
      <c r="A150" s="453" t="s">
        <v>201</v>
      </c>
      <c r="B150" s="449" t="s">
        <v>202</v>
      </c>
      <c r="C150" s="452" t="s">
        <v>203</v>
      </c>
      <c r="D150" s="447" t="s">
        <v>204</v>
      </c>
      <c r="E150" s="446" t="s">
        <v>205</v>
      </c>
      <c r="F150" s="451"/>
      <c r="G150" s="26"/>
      <c r="H150" s="26"/>
      <c r="I150" s="26"/>
      <c r="J150" s="26"/>
      <c r="K150" s="26"/>
      <c r="L150" s="26"/>
      <c r="M150" s="26"/>
      <c r="N150" s="26"/>
      <c r="O150" s="26"/>
      <c r="P150" s="23">
        <f>SUM(I150:O150)</f>
        <v>0</v>
      </c>
      <c r="Q150" s="23">
        <f>SUM(P150-G150)</f>
        <v>0</v>
      </c>
      <c r="R150" s="23">
        <f>SUM(Q150-O150)</f>
        <v>0</v>
      </c>
      <c r="S150" s="400">
        <f>H150</f>
        <v>0</v>
      </c>
    </row>
    <row r="151" spans="1:19" ht="16.5" thickBot="1" x14ac:dyDescent="0.3">
      <c r="A151" s="450" t="s">
        <v>206</v>
      </c>
      <c r="B151" s="449" t="s">
        <v>202</v>
      </c>
      <c r="C151" s="448" t="s">
        <v>207</v>
      </c>
      <c r="D151" s="447" t="s">
        <v>208</v>
      </c>
      <c r="E151" s="446" t="s">
        <v>205</v>
      </c>
      <c r="F151" s="389"/>
      <c r="G151" s="139"/>
      <c r="H151" s="139"/>
      <c r="I151" s="139"/>
      <c r="J151" s="139"/>
      <c r="K151" s="139"/>
      <c r="L151" s="139"/>
      <c r="M151" s="139"/>
      <c r="N151" s="139"/>
      <c r="O151" s="139"/>
      <c r="P151" s="23">
        <f>SUM(I151:O151)</f>
        <v>0</v>
      </c>
      <c r="Q151" s="23">
        <f>SUM(P151-G151)</f>
        <v>0</v>
      </c>
      <c r="R151" s="23">
        <f>SUM(Q151-O151)</f>
        <v>0</v>
      </c>
      <c r="S151" s="400">
        <f>H151</f>
        <v>0</v>
      </c>
    </row>
    <row r="152" spans="1:19" ht="16.5" thickTop="1" x14ac:dyDescent="0.25">
      <c r="A152" s="414"/>
      <c r="B152" s="85"/>
      <c r="C152" s="445"/>
      <c r="D152" s="90"/>
      <c r="E152" s="73"/>
      <c r="F152" s="87"/>
      <c r="G152" s="16">
        <f>SUM(G150:G150)</f>
        <v>0</v>
      </c>
      <c r="H152" s="16">
        <f>SUM(H150:H150)</f>
        <v>0</v>
      </c>
      <c r="I152" s="16">
        <f>SUM(I150:I150)</f>
        <v>0</v>
      </c>
      <c r="J152" s="16">
        <f>SUM(J150:J150)</f>
        <v>0</v>
      </c>
      <c r="K152" s="16">
        <f>SUM(K150:K150)</f>
        <v>0</v>
      </c>
      <c r="L152" s="16">
        <f>SUM(L150:L150)</f>
        <v>0</v>
      </c>
      <c r="M152" s="16">
        <f>SUM(M150:M150)</f>
        <v>0</v>
      </c>
      <c r="N152" s="16">
        <f>SUM(N150:N150)</f>
        <v>0</v>
      </c>
      <c r="O152" s="16">
        <f>SUM(O150:O150)</f>
        <v>0</v>
      </c>
      <c r="P152" s="16">
        <f>SUM(P150:P150)</f>
        <v>0</v>
      </c>
      <c r="Q152" s="16">
        <f>SUM(Q150:Q150)</f>
        <v>0</v>
      </c>
      <c r="R152" s="16">
        <f>SUM(R150:R150)</f>
        <v>0</v>
      </c>
      <c r="S152" s="16">
        <f>SUM(S150:S150)</f>
        <v>0</v>
      </c>
    </row>
    <row r="153" spans="1:19" ht="15.75" x14ac:dyDescent="0.25">
      <c r="A153" s="412" t="s">
        <v>24</v>
      </c>
      <c r="B153" s="81"/>
      <c r="C153" s="411"/>
      <c r="D153" s="80"/>
      <c r="E153" s="80"/>
      <c r="F153" s="80"/>
      <c r="G153" s="32"/>
      <c r="H153" s="32"/>
      <c r="I153" s="32"/>
      <c r="J153" s="32"/>
      <c r="K153" s="32"/>
      <c r="L153" s="32"/>
      <c r="M153" s="32"/>
      <c r="N153" s="32"/>
      <c r="O153" s="32"/>
      <c r="P153" s="32"/>
      <c r="Q153" s="32"/>
      <c r="R153" s="32"/>
      <c r="S153" s="444"/>
    </row>
    <row r="154" spans="1:19" ht="15.75" x14ac:dyDescent="0.25">
      <c r="A154" s="443"/>
      <c r="B154" s="318"/>
      <c r="C154" s="442"/>
      <c r="D154" s="380"/>
      <c r="E154" s="317"/>
      <c r="F154" s="78"/>
      <c r="G154" s="75"/>
      <c r="H154" s="26"/>
      <c r="I154" s="75"/>
      <c r="J154" s="75"/>
      <c r="K154" s="75"/>
      <c r="L154" s="75"/>
      <c r="M154" s="75"/>
      <c r="N154" s="75"/>
      <c r="O154" s="75"/>
      <c r="P154" s="23">
        <f>SUM(I154:O154)</f>
        <v>0</v>
      </c>
      <c r="Q154" s="23">
        <f>SUM(P154-G154)</f>
        <v>0</v>
      </c>
      <c r="R154" s="23">
        <f>SUM(Q154-O154)</f>
        <v>0</v>
      </c>
      <c r="S154" s="415">
        <f>H154</f>
        <v>0</v>
      </c>
    </row>
    <row r="155" spans="1:19" ht="16.5" thickBot="1" x14ac:dyDescent="0.3">
      <c r="A155" s="441"/>
      <c r="B155" s="30"/>
      <c r="C155" s="440"/>
      <c r="D155" s="78"/>
      <c r="E155" s="77"/>
      <c r="F155" s="76"/>
      <c r="G155" s="75"/>
      <c r="H155" s="88"/>
      <c r="I155" s="75"/>
      <c r="J155" s="75"/>
      <c r="K155" s="75"/>
      <c r="L155" s="75"/>
      <c r="M155" s="75"/>
      <c r="N155" s="75"/>
      <c r="O155" s="75"/>
      <c r="P155" s="23">
        <f>SUM(I155:O155)</f>
        <v>0</v>
      </c>
      <c r="Q155" s="23">
        <f>SUM(P155-G155)</f>
        <v>0</v>
      </c>
      <c r="R155" s="23">
        <f>SUM(Q155-O155)</f>
        <v>0</v>
      </c>
      <c r="S155" s="415">
        <f>H155</f>
        <v>0</v>
      </c>
    </row>
    <row r="156" spans="1:19" ht="16.5" thickTop="1" x14ac:dyDescent="0.25">
      <c r="A156" s="414"/>
      <c r="B156" s="85"/>
      <c r="C156" s="413"/>
      <c r="D156" s="83"/>
      <c r="E156" s="73"/>
      <c r="F156" s="87"/>
      <c r="G156" s="38">
        <f>SUM(G154:G155)</f>
        <v>0</v>
      </c>
      <c r="H156" s="38">
        <f>SUM(H154:H155)</f>
        <v>0</v>
      </c>
      <c r="I156" s="38">
        <f>SUM(I154:I155)</f>
        <v>0</v>
      </c>
      <c r="J156" s="38">
        <f>SUM(J154:J155)</f>
        <v>0</v>
      </c>
      <c r="K156" s="38">
        <f>SUM(K154:K155)</f>
        <v>0</v>
      </c>
      <c r="L156" s="38">
        <f>SUM(L154:L155)</f>
        <v>0</v>
      </c>
      <c r="M156" s="38">
        <f>SUM(M154:M155)</f>
        <v>0</v>
      </c>
      <c r="N156" s="38">
        <f>SUM(N154:N155)</f>
        <v>0</v>
      </c>
      <c r="O156" s="38">
        <f>SUM(O154:O155)</f>
        <v>0</v>
      </c>
      <c r="P156" s="38">
        <f>SUM(P154:P155)</f>
        <v>0</v>
      </c>
      <c r="Q156" s="38">
        <f>SUM(Q154:Q155)</f>
        <v>0</v>
      </c>
      <c r="R156" s="38">
        <f>SUM(R154:R155)</f>
        <v>0</v>
      </c>
      <c r="S156" s="38">
        <f>SUM(S154:S155)</f>
        <v>0</v>
      </c>
    </row>
    <row r="157" spans="1:19" ht="15.75" x14ac:dyDescent="0.25">
      <c r="A157" s="439" t="s">
        <v>25</v>
      </c>
      <c r="B157" s="438"/>
      <c r="C157" s="437"/>
      <c r="D157" s="436"/>
      <c r="E157" s="436"/>
      <c r="F157" s="436"/>
      <c r="G157" s="51"/>
      <c r="H157" s="51"/>
      <c r="I157" s="51"/>
      <c r="J157" s="51"/>
      <c r="K157" s="51"/>
      <c r="L157" s="51"/>
      <c r="M157" s="51"/>
      <c r="N157" s="51"/>
      <c r="O157" s="51"/>
      <c r="P157" s="51"/>
      <c r="Q157" s="51"/>
      <c r="R157" s="51"/>
      <c r="S157" s="435"/>
    </row>
    <row r="158" spans="1:19" ht="15.75" x14ac:dyDescent="0.25">
      <c r="A158" s="434" t="s">
        <v>209</v>
      </c>
      <c r="B158" s="433" t="s">
        <v>202</v>
      </c>
      <c r="C158" s="432" t="s">
        <v>210</v>
      </c>
      <c r="D158" s="430" t="s">
        <v>211</v>
      </c>
      <c r="E158" s="431" t="s">
        <v>212</v>
      </c>
      <c r="F158" s="430"/>
      <c r="G158" s="427"/>
      <c r="H158" s="429"/>
      <c r="I158" s="429">
        <v>16000</v>
      </c>
      <c r="J158" s="427">
        <v>16000</v>
      </c>
      <c r="K158" s="428"/>
      <c r="L158" s="427"/>
      <c r="M158" s="427"/>
      <c r="N158" s="428"/>
      <c r="O158" s="427"/>
      <c r="P158" s="23">
        <f>SUM(I158:O158)</f>
        <v>32000</v>
      </c>
      <c r="Q158" s="23">
        <f>SUM(P158-G158)</f>
        <v>32000</v>
      </c>
      <c r="R158" s="23">
        <f>SUM(Q158-O158)</f>
        <v>32000</v>
      </c>
      <c r="S158" s="415">
        <f>H158</f>
        <v>0</v>
      </c>
    </row>
    <row r="159" spans="1:19" ht="15.75" x14ac:dyDescent="0.25">
      <c r="A159" s="425" t="s">
        <v>213</v>
      </c>
      <c r="B159" s="424" t="s">
        <v>202</v>
      </c>
      <c r="C159" s="423" t="s">
        <v>214</v>
      </c>
      <c r="D159" s="422" t="s">
        <v>215</v>
      </c>
      <c r="E159" s="426" t="s">
        <v>212</v>
      </c>
      <c r="F159" s="420"/>
      <c r="G159" s="314"/>
      <c r="H159" s="26"/>
      <c r="I159" s="314">
        <v>400000</v>
      </c>
      <c r="J159" s="314"/>
      <c r="K159" s="314"/>
      <c r="L159" s="314"/>
      <c r="M159" s="314"/>
      <c r="N159" s="314"/>
      <c r="O159" s="314"/>
      <c r="P159" s="23">
        <f>SUM(I159:O159)</f>
        <v>400000</v>
      </c>
      <c r="Q159" s="23">
        <f>SUM(P159-G159)</f>
        <v>400000</v>
      </c>
      <c r="R159" s="23">
        <f>SUM(Q159-O159)</f>
        <v>400000</v>
      </c>
      <c r="S159" s="415">
        <f>H159</f>
        <v>0</v>
      </c>
    </row>
    <row r="160" spans="1:19" ht="15.75" x14ac:dyDescent="0.25">
      <c r="A160" s="419" t="s">
        <v>216</v>
      </c>
      <c r="B160" s="417" t="s">
        <v>202</v>
      </c>
      <c r="C160" s="418" t="s">
        <v>217</v>
      </c>
      <c r="D160" s="417" t="s">
        <v>204</v>
      </c>
      <c r="E160" s="417" t="s">
        <v>205</v>
      </c>
      <c r="F160" s="416"/>
      <c r="G160" s="75"/>
      <c r="H160" s="26"/>
      <c r="I160" s="75"/>
      <c r="J160" s="75"/>
      <c r="K160" s="75"/>
      <c r="L160" s="75"/>
      <c r="M160" s="75"/>
      <c r="N160" s="75"/>
      <c r="O160" s="75"/>
      <c r="P160" s="23">
        <f>SUM(I160:O160)</f>
        <v>0</v>
      </c>
      <c r="Q160" s="23">
        <f>SUM(P160-G160)</f>
        <v>0</v>
      </c>
      <c r="R160" s="23">
        <f>SUM(Q160-O160)</f>
        <v>0</v>
      </c>
      <c r="S160" s="415">
        <f>H160</f>
        <v>0</v>
      </c>
    </row>
    <row r="161" spans="1:19" ht="15.75" x14ac:dyDescent="0.25">
      <c r="A161" s="419" t="s">
        <v>218</v>
      </c>
      <c r="B161" s="417" t="s">
        <v>202</v>
      </c>
      <c r="C161" s="418" t="s">
        <v>210</v>
      </c>
      <c r="D161" s="417" t="s">
        <v>215</v>
      </c>
      <c r="E161" s="417" t="s">
        <v>205</v>
      </c>
      <c r="F161" s="416"/>
      <c r="G161" s="75"/>
      <c r="H161" s="26"/>
      <c r="I161" s="75"/>
      <c r="J161" s="75"/>
      <c r="K161" s="75"/>
      <c r="L161" s="75"/>
      <c r="M161" s="75"/>
      <c r="N161" s="75"/>
      <c r="O161" s="75"/>
      <c r="P161" s="23">
        <f>SUM(I161:O161)</f>
        <v>0</v>
      </c>
      <c r="Q161" s="23">
        <f>SUM(P161-G161)</f>
        <v>0</v>
      </c>
      <c r="R161" s="23">
        <f>SUM(Q161-O161)</f>
        <v>0</v>
      </c>
      <c r="S161" s="415">
        <f>H161</f>
        <v>0</v>
      </c>
    </row>
    <row r="162" spans="1:19" ht="15.75" x14ac:dyDescent="0.25">
      <c r="A162" s="425" t="s">
        <v>219</v>
      </c>
      <c r="B162" s="424" t="s">
        <v>202</v>
      </c>
      <c r="C162" s="423" t="s">
        <v>214</v>
      </c>
      <c r="D162" s="422" t="s">
        <v>215</v>
      </c>
      <c r="E162" s="421" t="s">
        <v>212</v>
      </c>
      <c r="F162" s="420"/>
      <c r="G162" s="314"/>
      <c r="H162" s="26"/>
      <c r="I162" s="314"/>
      <c r="J162" s="314"/>
      <c r="K162" s="314"/>
      <c r="L162" s="314"/>
      <c r="M162" s="314"/>
      <c r="N162" s="314">
        <v>4000000</v>
      </c>
      <c r="O162" s="314"/>
      <c r="P162" s="23">
        <f>SUM(I162:O162)</f>
        <v>4000000</v>
      </c>
      <c r="Q162" s="23">
        <f>SUM(P162-G162)</f>
        <v>4000000</v>
      </c>
      <c r="R162" s="23">
        <f>SUM(Q162-O162)</f>
        <v>4000000</v>
      </c>
      <c r="S162" s="415">
        <f>H162</f>
        <v>0</v>
      </c>
    </row>
    <row r="163" spans="1:19" ht="15.75" x14ac:dyDescent="0.25">
      <c r="A163" s="419" t="s">
        <v>220</v>
      </c>
      <c r="B163" s="417" t="s">
        <v>202</v>
      </c>
      <c r="C163" s="418" t="s">
        <v>214</v>
      </c>
      <c r="D163" s="417" t="s">
        <v>215</v>
      </c>
      <c r="E163" s="417" t="s">
        <v>205</v>
      </c>
      <c r="F163" s="416"/>
      <c r="G163" s="75"/>
      <c r="H163" s="26"/>
      <c r="I163" s="75"/>
      <c r="J163" s="75"/>
      <c r="K163" s="75"/>
      <c r="L163" s="75"/>
      <c r="M163" s="75"/>
      <c r="N163" s="75">
        <v>400000</v>
      </c>
      <c r="O163" s="75"/>
      <c r="P163" s="23">
        <f>SUM(I163:O163)</f>
        <v>400000</v>
      </c>
      <c r="Q163" s="23">
        <f>SUM(P163-G163)</f>
        <v>400000</v>
      </c>
      <c r="R163" s="23">
        <f>SUM(Q163-O163)</f>
        <v>400000</v>
      </c>
      <c r="S163" s="415">
        <f>H163</f>
        <v>0</v>
      </c>
    </row>
    <row r="164" spans="1:19" ht="15.75" x14ac:dyDescent="0.25">
      <c r="A164" s="419" t="s">
        <v>221</v>
      </c>
      <c r="B164" s="417" t="s">
        <v>202</v>
      </c>
      <c r="C164" s="418" t="s">
        <v>214</v>
      </c>
      <c r="D164" s="417" t="s">
        <v>215</v>
      </c>
      <c r="E164" s="417" t="s">
        <v>212</v>
      </c>
      <c r="F164" s="416"/>
      <c r="G164" s="75"/>
      <c r="H164" s="26"/>
      <c r="I164" s="75"/>
      <c r="J164" s="75"/>
      <c r="K164" s="75"/>
      <c r="L164" s="75"/>
      <c r="M164" s="75"/>
      <c r="N164" s="75">
        <v>4000000</v>
      </c>
      <c r="O164" s="75"/>
      <c r="P164" s="23">
        <f>SUM(I164:O164)</f>
        <v>4000000</v>
      </c>
      <c r="Q164" s="23">
        <f>SUM(P164-G164)</f>
        <v>4000000</v>
      </c>
      <c r="R164" s="23">
        <f>SUM(Q164-O164)</f>
        <v>4000000</v>
      </c>
      <c r="S164" s="415">
        <f>H164</f>
        <v>0</v>
      </c>
    </row>
    <row r="165" spans="1:19" ht="15.75" x14ac:dyDescent="0.25">
      <c r="A165" s="419" t="s">
        <v>222</v>
      </c>
      <c r="B165" s="417" t="s">
        <v>202</v>
      </c>
      <c r="C165" s="418" t="s">
        <v>214</v>
      </c>
      <c r="D165" s="417" t="s">
        <v>215</v>
      </c>
      <c r="E165" s="417" t="s">
        <v>205</v>
      </c>
      <c r="F165" s="416"/>
      <c r="G165" s="75"/>
      <c r="H165" s="26"/>
      <c r="I165" s="75"/>
      <c r="J165" s="75"/>
      <c r="K165" s="75"/>
      <c r="L165" s="75"/>
      <c r="M165" s="75"/>
      <c r="N165" s="75">
        <v>400000</v>
      </c>
      <c r="O165" s="75"/>
      <c r="P165" s="23">
        <f>SUM(I165:O165)</f>
        <v>400000</v>
      </c>
      <c r="Q165" s="23">
        <f>SUM(P165-G165)</f>
        <v>400000</v>
      </c>
      <c r="R165" s="23">
        <f>SUM(Q165-O165)</f>
        <v>400000</v>
      </c>
      <c r="S165" s="415">
        <f>H165</f>
        <v>0</v>
      </c>
    </row>
    <row r="166" spans="1:19" ht="15.75" x14ac:dyDescent="0.25">
      <c r="A166" s="419" t="s">
        <v>223</v>
      </c>
      <c r="B166" s="417" t="s">
        <v>202</v>
      </c>
      <c r="C166" s="418" t="s">
        <v>214</v>
      </c>
      <c r="D166" s="417" t="s">
        <v>215</v>
      </c>
      <c r="E166" s="417" t="s">
        <v>212</v>
      </c>
      <c r="F166" s="416"/>
      <c r="G166" s="75"/>
      <c r="H166" s="26"/>
      <c r="I166" s="75"/>
      <c r="J166" s="75"/>
      <c r="K166" s="75"/>
      <c r="L166" s="75"/>
      <c r="M166" s="75"/>
      <c r="N166" s="75">
        <v>4000000</v>
      </c>
      <c r="O166" s="75"/>
      <c r="P166" s="23">
        <f>SUM(I166:O166)</f>
        <v>4000000</v>
      </c>
      <c r="Q166" s="23">
        <f>SUM(P166-G166)</f>
        <v>4000000</v>
      </c>
      <c r="R166" s="23">
        <f>SUM(Q166-O166)</f>
        <v>4000000</v>
      </c>
      <c r="S166" s="415">
        <f>H166</f>
        <v>0</v>
      </c>
    </row>
    <row r="167" spans="1:19" ht="16.5" thickBot="1" x14ac:dyDescent="0.3">
      <c r="A167" s="419" t="s">
        <v>224</v>
      </c>
      <c r="B167" s="417" t="s">
        <v>202</v>
      </c>
      <c r="C167" s="418" t="s">
        <v>225</v>
      </c>
      <c r="D167" s="417" t="s">
        <v>215</v>
      </c>
      <c r="E167" s="417" t="s">
        <v>212</v>
      </c>
      <c r="F167" s="416"/>
      <c r="G167" s="75"/>
      <c r="H167" s="26"/>
      <c r="I167" s="75"/>
      <c r="J167" s="75"/>
      <c r="K167" s="75"/>
      <c r="L167" s="75"/>
      <c r="M167" s="75"/>
      <c r="N167" s="75">
        <v>4000000</v>
      </c>
      <c r="O167" s="75"/>
      <c r="P167" s="23">
        <f>SUM(I167:O167)</f>
        <v>4000000</v>
      </c>
      <c r="Q167" s="23">
        <f>SUM(P167-G167)</f>
        <v>4000000</v>
      </c>
      <c r="R167" s="23">
        <f>SUM(Q167-O167)</f>
        <v>4000000</v>
      </c>
      <c r="S167" s="415">
        <f>H167</f>
        <v>0</v>
      </c>
    </row>
    <row r="168" spans="1:19" ht="16.5" thickTop="1" x14ac:dyDescent="0.25">
      <c r="A168" s="414"/>
      <c r="B168" s="85"/>
      <c r="C168" s="413"/>
      <c r="D168" s="83"/>
      <c r="E168" s="73"/>
      <c r="F168" s="82"/>
      <c r="G168" s="16">
        <f>SUM(G159:G167)</f>
        <v>0</v>
      </c>
      <c r="H168" s="16">
        <f>SUM(H159:H167)</f>
        <v>0</v>
      </c>
      <c r="I168" s="16">
        <f>SUM(I159:I167)</f>
        <v>400000</v>
      </c>
      <c r="J168" s="16">
        <f>SUM(J159:J167)</f>
        <v>0</v>
      </c>
      <c r="K168" s="16">
        <f>SUM(K159:K167)</f>
        <v>0</v>
      </c>
      <c r="L168" s="16">
        <f>SUM(L159:L167)</f>
        <v>0</v>
      </c>
      <c r="M168" s="16">
        <f>SUM(M159:M167)</f>
        <v>0</v>
      </c>
      <c r="N168" s="16">
        <f>SUM(N159:N167)</f>
        <v>16800000</v>
      </c>
      <c r="O168" s="16">
        <f>SUM(O159:O167)</f>
        <v>0</v>
      </c>
      <c r="P168" s="16">
        <f>SUM(P159:P167)</f>
        <v>17200000</v>
      </c>
      <c r="Q168" s="16">
        <f>SUM(Q159:Q167)</f>
        <v>17200000</v>
      </c>
      <c r="R168" s="16">
        <f>SUM(R159:R167)</f>
        <v>17200000</v>
      </c>
      <c r="S168" s="16">
        <f>SUM(S159:S167)</f>
        <v>0</v>
      </c>
    </row>
    <row r="169" spans="1:19" ht="15.75" x14ac:dyDescent="0.25">
      <c r="A169" s="412" t="s">
        <v>26</v>
      </c>
      <c r="B169" s="81"/>
      <c r="C169" s="411"/>
      <c r="D169" s="80"/>
      <c r="E169" s="80"/>
      <c r="F169" s="80"/>
      <c r="G169" s="32"/>
      <c r="H169" s="32"/>
      <c r="I169" s="32"/>
      <c r="J169" s="32"/>
      <c r="K169" s="32"/>
      <c r="L169" s="32"/>
      <c r="M169" s="32"/>
      <c r="N169" s="32"/>
      <c r="O169" s="32"/>
      <c r="P169" s="32"/>
      <c r="Q169" s="32" t="s">
        <v>27</v>
      </c>
      <c r="R169" s="32"/>
      <c r="S169" s="410"/>
    </row>
    <row r="170" spans="1:19" ht="15.75" x14ac:dyDescent="0.25">
      <c r="A170" s="407" t="s">
        <v>226</v>
      </c>
      <c r="B170" s="30" t="s">
        <v>202</v>
      </c>
      <c r="C170" s="76" t="s">
        <v>227</v>
      </c>
      <c r="D170" s="78" t="s">
        <v>204</v>
      </c>
      <c r="E170" s="77" t="s">
        <v>212</v>
      </c>
      <c r="F170" s="78"/>
      <c r="G170" s="75"/>
      <c r="H170" s="26"/>
      <c r="I170" s="75">
        <v>38000</v>
      </c>
      <c r="J170" s="75">
        <v>38000</v>
      </c>
      <c r="K170" s="75">
        <v>38000</v>
      </c>
      <c r="L170" s="75">
        <v>38000</v>
      </c>
      <c r="M170" s="75"/>
      <c r="N170" s="75"/>
      <c r="O170" s="75"/>
      <c r="P170" s="23">
        <f>SUM(I170:O170)</f>
        <v>152000</v>
      </c>
      <c r="Q170" s="23">
        <f>SUM(P170-G170)</f>
        <v>152000</v>
      </c>
      <c r="R170" s="23">
        <f>SUM(Q170-O170)</f>
        <v>152000</v>
      </c>
      <c r="S170" s="400">
        <f>H170</f>
        <v>0</v>
      </c>
    </row>
    <row r="171" spans="1:19" ht="15.75" x14ac:dyDescent="0.25">
      <c r="A171" s="407" t="s">
        <v>228</v>
      </c>
      <c r="B171" s="30" t="s">
        <v>202</v>
      </c>
      <c r="C171" s="76" t="s">
        <v>229</v>
      </c>
      <c r="D171" s="78" t="s">
        <v>230</v>
      </c>
      <c r="E171" s="77" t="s">
        <v>212</v>
      </c>
      <c r="F171" s="78"/>
      <c r="G171" s="75"/>
      <c r="H171" s="26"/>
      <c r="I171" s="75">
        <v>66000</v>
      </c>
      <c r="J171" s="75">
        <v>66000</v>
      </c>
      <c r="K171" s="75">
        <v>66000</v>
      </c>
      <c r="L171" s="75">
        <v>66000</v>
      </c>
      <c r="M171" s="75"/>
      <c r="N171" s="75"/>
      <c r="O171" s="75"/>
      <c r="P171" s="23">
        <f>SUM(I171:O171)</f>
        <v>264000</v>
      </c>
      <c r="Q171" s="23">
        <f>SUM(P171-G171)</f>
        <v>264000</v>
      </c>
      <c r="R171" s="23">
        <f>SUM(Q171-O171)</f>
        <v>264000</v>
      </c>
      <c r="S171" s="400">
        <f>H171</f>
        <v>0</v>
      </c>
    </row>
    <row r="172" spans="1:19" ht="15.75" x14ac:dyDescent="0.25">
      <c r="A172" s="404" t="s">
        <v>231</v>
      </c>
      <c r="B172" s="30" t="s">
        <v>202</v>
      </c>
      <c r="C172" s="76" t="s">
        <v>232</v>
      </c>
      <c r="D172" s="78" t="s">
        <v>230</v>
      </c>
      <c r="E172" s="77" t="s">
        <v>212</v>
      </c>
      <c r="F172" s="78"/>
      <c r="G172" s="75"/>
      <c r="H172" s="26"/>
      <c r="I172" s="75">
        <v>32000</v>
      </c>
      <c r="J172" s="75">
        <v>32000</v>
      </c>
      <c r="K172" s="75">
        <v>32000</v>
      </c>
      <c r="L172" s="75">
        <v>32000</v>
      </c>
      <c r="M172" s="75"/>
      <c r="N172" s="75"/>
      <c r="O172" s="75"/>
      <c r="P172" s="23">
        <f>SUM(I172:O172)</f>
        <v>128000</v>
      </c>
      <c r="Q172" s="23">
        <f>SUM(P172-G172)</f>
        <v>128000</v>
      </c>
      <c r="R172" s="23">
        <f>SUM(Q172-O172)</f>
        <v>128000</v>
      </c>
      <c r="S172" s="400">
        <f>H172</f>
        <v>0</v>
      </c>
    </row>
    <row r="173" spans="1:19" ht="15.75" x14ac:dyDescent="0.25">
      <c r="A173" s="409" t="s">
        <v>233</v>
      </c>
      <c r="B173" s="30" t="s">
        <v>202</v>
      </c>
      <c r="C173" s="76" t="s">
        <v>232</v>
      </c>
      <c r="D173" s="78" t="s">
        <v>204</v>
      </c>
      <c r="E173" s="77" t="s">
        <v>212</v>
      </c>
      <c r="F173" s="78"/>
      <c r="G173" s="75"/>
      <c r="H173" s="26"/>
      <c r="I173" s="75">
        <v>24000</v>
      </c>
      <c r="J173" s="75">
        <v>24000</v>
      </c>
      <c r="K173" s="75">
        <v>24000</v>
      </c>
      <c r="L173" s="75">
        <v>24000</v>
      </c>
      <c r="M173" s="75"/>
      <c r="N173" s="75"/>
      <c r="O173" s="75"/>
      <c r="P173" s="23">
        <f>SUM(I173:O173)</f>
        <v>96000</v>
      </c>
      <c r="Q173" s="23">
        <f>SUM(P173-G173)</f>
        <v>96000</v>
      </c>
      <c r="R173" s="23">
        <f>SUM(Q173-O173)</f>
        <v>96000</v>
      </c>
      <c r="S173" s="400">
        <f>H173</f>
        <v>0</v>
      </c>
    </row>
    <row r="174" spans="1:19" ht="15.75" x14ac:dyDescent="0.25">
      <c r="A174" s="408" t="s">
        <v>234</v>
      </c>
      <c r="B174" s="30" t="s">
        <v>202</v>
      </c>
      <c r="C174" s="76" t="s">
        <v>232</v>
      </c>
      <c r="D174" s="78" t="s">
        <v>204</v>
      </c>
      <c r="E174" s="77" t="s">
        <v>212</v>
      </c>
      <c r="F174" s="78"/>
      <c r="G174" s="75"/>
      <c r="H174" s="26"/>
      <c r="I174" s="75">
        <v>7950</v>
      </c>
      <c r="J174" s="75">
        <v>7950</v>
      </c>
      <c r="K174" s="75">
        <v>7950</v>
      </c>
      <c r="L174" s="75">
        <v>7950</v>
      </c>
      <c r="M174" s="75"/>
      <c r="N174" s="75"/>
      <c r="O174" s="75"/>
      <c r="P174" s="23">
        <f>SUM(I174:O174)</f>
        <v>31800</v>
      </c>
      <c r="Q174" s="23">
        <f>SUM(P174-G174)</f>
        <v>31800</v>
      </c>
      <c r="R174" s="23">
        <f>SUM(Q174-O174)</f>
        <v>31800</v>
      </c>
      <c r="S174" s="400">
        <f>H174</f>
        <v>0</v>
      </c>
    </row>
    <row r="175" spans="1:19" ht="15.75" x14ac:dyDescent="0.25">
      <c r="A175" s="404" t="s">
        <v>235</v>
      </c>
      <c r="B175" s="30" t="s">
        <v>202</v>
      </c>
      <c r="C175" s="76" t="s">
        <v>217</v>
      </c>
      <c r="D175" s="78" t="s">
        <v>236</v>
      </c>
      <c r="E175" s="77" t="s">
        <v>205</v>
      </c>
      <c r="F175" s="78"/>
      <c r="G175" s="75"/>
      <c r="H175" s="26"/>
      <c r="I175" s="75">
        <v>700000</v>
      </c>
      <c r="J175" s="75"/>
      <c r="K175" s="75"/>
      <c r="L175" s="75"/>
      <c r="M175" s="75"/>
      <c r="N175" s="75"/>
      <c r="O175" s="75"/>
      <c r="P175" s="23">
        <f>SUM(I175:O175)</f>
        <v>700000</v>
      </c>
      <c r="Q175" s="23">
        <f>SUM(P175-G175)</f>
        <v>700000</v>
      </c>
      <c r="R175" s="23">
        <f>SUM(Q175-O175)</f>
        <v>700000</v>
      </c>
      <c r="S175" s="400">
        <f>H175</f>
        <v>0</v>
      </c>
    </row>
    <row r="176" spans="1:19" ht="15.75" x14ac:dyDescent="0.25">
      <c r="A176" s="404" t="s">
        <v>237</v>
      </c>
      <c r="B176" s="30" t="s">
        <v>202</v>
      </c>
      <c r="C176" s="76" t="s">
        <v>232</v>
      </c>
      <c r="D176" s="78" t="s">
        <v>236</v>
      </c>
      <c r="E176" s="77" t="s">
        <v>205</v>
      </c>
      <c r="F176" s="76" t="s">
        <v>238</v>
      </c>
      <c r="G176" s="75"/>
      <c r="H176" s="26"/>
      <c r="I176" s="75">
        <v>180000</v>
      </c>
      <c r="J176" s="75"/>
      <c r="K176" s="75"/>
      <c r="L176" s="75"/>
      <c r="M176" s="75"/>
      <c r="N176" s="75"/>
      <c r="O176" s="75"/>
      <c r="P176" s="23">
        <f>SUM(I176:O176)</f>
        <v>180000</v>
      </c>
      <c r="Q176" s="23">
        <f>SUM(P176-G176)</f>
        <v>180000</v>
      </c>
      <c r="R176" s="23">
        <f>SUM(Q176-O176)</f>
        <v>180000</v>
      </c>
      <c r="S176" s="400">
        <f>H176</f>
        <v>0</v>
      </c>
    </row>
    <row r="177" spans="1:19" ht="15.75" x14ac:dyDescent="0.25">
      <c r="A177" s="404" t="s">
        <v>239</v>
      </c>
      <c r="B177" s="30" t="s">
        <v>202</v>
      </c>
      <c r="C177" s="316" t="s">
        <v>232</v>
      </c>
      <c r="D177" s="78" t="s">
        <v>236</v>
      </c>
      <c r="E177" s="77" t="s">
        <v>205</v>
      </c>
      <c r="F177" s="76" t="s">
        <v>238</v>
      </c>
      <c r="G177" s="75"/>
      <c r="H177" s="26"/>
      <c r="I177" s="75">
        <v>400000</v>
      </c>
      <c r="J177" s="75"/>
      <c r="K177" s="75"/>
      <c r="L177" s="75"/>
      <c r="M177" s="75"/>
      <c r="N177" s="75"/>
      <c r="O177" s="75"/>
      <c r="P177" s="23">
        <f>SUM(I177:O177)</f>
        <v>400000</v>
      </c>
      <c r="Q177" s="23">
        <f>SUM(P177-G177)</f>
        <v>400000</v>
      </c>
      <c r="R177" s="23">
        <f>SUM(Q177-O177)</f>
        <v>400000</v>
      </c>
      <c r="S177" s="400">
        <f>H177</f>
        <v>0</v>
      </c>
    </row>
    <row r="178" spans="1:19" ht="15.75" x14ac:dyDescent="0.25">
      <c r="A178" s="404" t="s">
        <v>240</v>
      </c>
      <c r="B178" s="30" t="s">
        <v>202</v>
      </c>
      <c r="C178" s="316" t="s">
        <v>232</v>
      </c>
      <c r="D178" s="78" t="s">
        <v>236</v>
      </c>
      <c r="E178" s="77" t="s">
        <v>205</v>
      </c>
      <c r="F178" s="76" t="s">
        <v>238</v>
      </c>
      <c r="G178" s="75"/>
      <c r="H178" s="26"/>
      <c r="I178" s="75"/>
      <c r="J178" s="75">
        <v>400000</v>
      </c>
      <c r="K178" s="75"/>
      <c r="L178" s="75"/>
      <c r="M178" s="75"/>
      <c r="N178" s="75"/>
      <c r="O178" s="75"/>
      <c r="P178" s="23">
        <f>SUM(I178:O178)</f>
        <v>400000</v>
      </c>
      <c r="Q178" s="23">
        <f>SUM(P178-G178)</f>
        <v>400000</v>
      </c>
      <c r="R178" s="23">
        <f>SUM(Q178-O178)</f>
        <v>400000</v>
      </c>
      <c r="S178" s="400">
        <f>H178</f>
        <v>0</v>
      </c>
    </row>
    <row r="179" spans="1:19" ht="15.75" x14ac:dyDescent="0.25">
      <c r="A179" s="404" t="s">
        <v>241</v>
      </c>
      <c r="B179" s="30" t="s">
        <v>202</v>
      </c>
      <c r="C179" s="316" t="s">
        <v>232</v>
      </c>
      <c r="D179" s="78" t="s">
        <v>236</v>
      </c>
      <c r="E179" s="77" t="s">
        <v>205</v>
      </c>
      <c r="F179" s="78"/>
      <c r="G179" s="75"/>
      <c r="H179" s="88"/>
      <c r="I179" s="75">
        <v>395000</v>
      </c>
      <c r="J179" s="75"/>
      <c r="K179" s="75"/>
      <c r="L179" s="75"/>
      <c r="M179" s="75"/>
      <c r="N179" s="75"/>
      <c r="O179" s="75"/>
      <c r="P179" s="23">
        <f>SUM(I179:O179)</f>
        <v>395000</v>
      </c>
      <c r="Q179" s="23">
        <f>SUM(P179-G179)</f>
        <v>395000</v>
      </c>
      <c r="R179" s="23">
        <f>SUM(Q179-O179)</f>
        <v>395000</v>
      </c>
      <c r="S179" s="400">
        <f>H179</f>
        <v>0</v>
      </c>
    </row>
    <row r="180" spans="1:19" ht="15.75" x14ac:dyDescent="0.25">
      <c r="A180" s="407" t="s">
        <v>242</v>
      </c>
      <c r="B180" s="318" t="s">
        <v>202</v>
      </c>
      <c r="C180" s="377" t="s">
        <v>232</v>
      </c>
      <c r="D180" s="378" t="s">
        <v>243</v>
      </c>
      <c r="E180" s="77" t="s">
        <v>205</v>
      </c>
      <c r="F180" s="78"/>
      <c r="G180" s="75"/>
      <c r="H180" s="88"/>
      <c r="I180" s="75">
        <v>425000</v>
      </c>
      <c r="J180" s="75"/>
      <c r="K180" s="75"/>
      <c r="L180" s="75"/>
      <c r="M180" s="75"/>
      <c r="N180" s="75"/>
      <c r="O180" s="75"/>
      <c r="P180" s="23">
        <f>SUM(I180:O180)</f>
        <v>425000</v>
      </c>
      <c r="Q180" s="23">
        <f>SUM(P180-G180)</f>
        <v>425000</v>
      </c>
      <c r="R180" s="23">
        <f>SUM(Q180-O180)</f>
        <v>425000</v>
      </c>
      <c r="S180" s="400">
        <f>H180</f>
        <v>0</v>
      </c>
    </row>
    <row r="181" spans="1:19" ht="15.75" x14ac:dyDescent="0.25">
      <c r="A181" s="407" t="s">
        <v>244</v>
      </c>
      <c r="B181" s="318" t="s">
        <v>202</v>
      </c>
      <c r="C181" s="377" t="s">
        <v>232</v>
      </c>
      <c r="D181" s="378" t="s">
        <v>236</v>
      </c>
      <c r="E181" s="77" t="s">
        <v>205</v>
      </c>
      <c r="F181" s="78"/>
      <c r="G181" s="75"/>
      <c r="H181" s="88"/>
      <c r="I181" s="75">
        <v>5000</v>
      </c>
      <c r="J181" s="75">
        <v>5000</v>
      </c>
      <c r="K181" s="75">
        <v>5000</v>
      </c>
      <c r="L181" s="75">
        <v>5000</v>
      </c>
      <c r="M181" s="75"/>
      <c r="N181" s="75"/>
      <c r="O181" s="75"/>
      <c r="P181" s="23">
        <f>SUM(I181:O181)</f>
        <v>20000</v>
      </c>
      <c r="Q181" s="23">
        <f>SUM(P181-G181)</f>
        <v>20000</v>
      </c>
      <c r="R181" s="23">
        <f>SUM(Q181-O181)</f>
        <v>20000</v>
      </c>
      <c r="S181" s="400">
        <f>H181</f>
        <v>0</v>
      </c>
    </row>
    <row r="182" spans="1:19" ht="15.75" x14ac:dyDescent="0.25">
      <c r="A182" s="407" t="s">
        <v>245</v>
      </c>
      <c r="B182" s="318" t="s">
        <v>202</v>
      </c>
      <c r="C182" s="377" t="s">
        <v>232</v>
      </c>
      <c r="D182" s="378" t="s">
        <v>204</v>
      </c>
      <c r="E182" s="406" t="s">
        <v>205</v>
      </c>
      <c r="F182" s="378"/>
      <c r="G182" s="75"/>
      <c r="H182" s="88"/>
      <c r="I182" s="405"/>
      <c r="J182" s="75">
        <v>56000</v>
      </c>
      <c r="K182" s="75"/>
      <c r="L182" s="75"/>
      <c r="M182" s="75"/>
      <c r="N182" s="405"/>
      <c r="O182" s="405"/>
      <c r="P182" s="23">
        <f>SUM(I182:O182)</f>
        <v>56000</v>
      </c>
      <c r="Q182" s="23">
        <f>SUM(P182-G182)</f>
        <v>56000</v>
      </c>
      <c r="R182" s="23">
        <f>SUM(Q182-O182)</f>
        <v>56000</v>
      </c>
      <c r="S182" s="400">
        <f>H182</f>
        <v>0</v>
      </c>
    </row>
    <row r="183" spans="1:19" ht="15.75" x14ac:dyDescent="0.25">
      <c r="A183" s="407" t="s">
        <v>246</v>
      </c>
      <c r="B183" s="318" t="s">
        <v>202</v>
      </c>
      <c r="C183" s="377" t="s">
        <v>232</v>
      </c>
      <c r="D183" s="378" t="s">
        <v>204</v>
      </c>
      <c r="E183" s="406" t="s">
        <v>205</v>
      </c>
      <c r="F183" s="378"/>
      <c r="G183" s="75"/>
      <c r="H183" s="88"/>
      <c r="I183" s="405"/>
      <c r="J183" s="75"/>
      <c r="K183" s="75">
        <v>56000</v>
      </c>
      <c r="L183" s="75"/>
      <c r="M183" s="75"/>
      <c r="N183" s="405"/>
      <c r="O183" s="405"/>
      <c r="P183" s="23">
        <f>SUM(I183:O183)</f>
        <v>56000</v>
      </c>
      <c r="Q183" s="23">
        <f>SUM(P183-G183)</f>
        <v>56000</v>
      </c>
      <c r="R183" s="23">
        <f>SUM(Q183-O183)</f>
        <v>56000</v>
      </c>
      <c r="S183" s="400">
        <f>H183</f>
        <v>0</v>
      </c>
    </row>
    <row r="184" spans="1:19" ht="16.5" thickBot="1" x14ac:dyDescent="0.3">
      <c r="A184" s="404" t="s">
        <v>247</v>
      </c>
      <c r="B184" s="30" t="s">
        <v>202</v>
      </c>
      <c r="C184" s="403" t="s">
        <v>232</v>
      </c>
      <c r="D184" s="401" t="s">
        <v>204</v>
      </c>
      <c r="E184" s="402" t="s">
        <v>205</v>
      </c>
      <c r="F184" s="401"/>
      <c r="G184" s="75"/>
      <c r="H184" s="88"/>
      <c r="I184" s="75"/>
      <c r="J184" s="75"/>
      <c r="K184" s="75"/>
      <c r="L184" s="75">
        <v>56000</v>
      </c>
      <c r="M184" s="75"/>
      <c r="N184" s="75"/>
      <c r="O184" s="75"/>
      <c r="P184" s="23">
        <f>SUM(I184:O184)</f>
        <v>56000</v>
      </c>
      <c r="Q184" s="23">
        <f>SUM(P184-G184)</f>
        <v>56000</v>
      </c>
      <c r="R184" s="23">
        <f>SUM(Q184-O184)</f>
        <v>56000</v>
      </c>
      <c r="S184" s="400">
        <f>H184</f>
        <v>0</v>
      </c>
    </row>
    <row r="185" spans="1:19" ht="16.5" thickTop="1" x14ac:dyDescent="0.25">
      <c r="A185" s="399"/>
      <c r="B185" s="73"/>
      <c r="C185" s="71"/>
      <c r="D185" s="72"/>
      <c r="E185" s="71"/>
      <c r="F185" s="70"/>
      <c r="G185" s="16">
        <f>SUM(G170:G184)</f>
        <v>0</v>
      </c>
      <c r="H185" s="16">
        <f>SUM(H170:H184)</f>
        <v>0</v>
      </c>
      <c r="I185" s="16">
        <f>SUM(I170:I184)</f>
        <v>2272950</v>
      </c>
      <c r="J185" s="16">
        <f>SUM(J170:J184)</f>
        <v>628950</v>
      </c>
      <c r="K185" s="16">
        <f>SUM(K170:K184)</f>
        <v>228950</v>
      </c>
      <c r="L185" s="16">
        <f>SUM(L170:L184)</f>
        <v>228950</v>
      </c>
      <c r="M185" s="16">
        <f>SUM(M170:M184)</f>
        <v>0</v>
      </c>
      <c r="N185" s="16">
        <f>SUM(N170:N184)</f>
        <v>0</v>
      </c>
      <c r="O185" s="16">
        <f>SUM(O170:O184)</f>
        <v>0</v>
      </c>
      <c r="P185" s="16">
        <f>SUM(P170:P184)</f>
        <v>3359800</v>
      </c>
      <c r="Q185" s="16">
        <f>SUM(Q170:Q184)</f>
        <v>3359800</v>
      </c>
      <c r="R185" s="16">
        <f>SUM(R170:R184)</f>
        <v>3359800</v>
      </c>
      <c r="S185" s="16">
        <f>SUM(S170:S184)</f>
        <v>0</v>
      </c>
    </row>
    <row r="186" spans="1:19" ht="16.5" thickBot="1" x14ac:dyDescent="0.3">
      <c r="A186" s="398"/>
      <c r="B186" s="68"/>
      <c r="C186" s="66"/>
      <c r="D186" s="67"/>
      <c r="E186" s="66"/>
      <c r="F186" s="65"/>
      <c r="G186" s="10"/>
      <c r="H186" s="10"/>
      <c r="I186" s="64"/>
      <c r="J186" s="64"/>
      <c r="K186" s="64"/>
      <c r="L186" s="64"/>
      <c r="M186" s="64"/>
      <c r="N186" s="64"/>
      <c r="O186" s="64"/>
      <c r="P186" s="397"/>
      <c r="Q186" s="397"/>
      <c r="R186" s="64"/>
      <c r="S186" s="396"/>
    </row>
    <row r="187" spans="1:19" ht="17.25" thickTop="1" thickBot="1" x14ac:dyDescent="0.3">
      <c r="A187" s="395" t="s">
        <v>28</v>
      </c>
      <c r="B187" s="370"/>
      <c r="C187" s="309"/>
      <c r="D187" s="309"/>
      <c r="E187" s="309"/>
      <c r="F187" s="309"/>
      <c r="G187" s="4">
        <f>SUM(G152+G156+G168+G185)</f>
        <v>0</v>
      </c>
      <c r="H187" s="4">
        <f>SUM(H152+H156+H168+H185)</f>
        <v>0</v>
      </c>
      <c r="I187" s="4">
        <f>SUM(I152+I156+I168+I185)</f>
        <v>2672950</v>
      </c>
      <c r="J187" s="4">
        <f>SUM(J152+J156+J168+J185)</f>
        <v>628950</v>
      </c>
      <c r="K187" s="4">
        <f>SUM(K152+K156+K168+K185)</f>
        <v>228950</v>
      </c>
      <c r="L187" s="4">
        <f>SUM(L152+L156+L168+L185)</f>
        <v>228950</v>
      </c>
      <c r="M187" s="4">
        <f>SUM(M152+M156+M168+M185)</f>
        <v>0</v>
      </c>
      <c r="N187" s="4">
        <f>SUM(N152+N156+N168+N185)</f>
        <v>16800000</v>
      </c>
      <c r="O187" s="4">
        <f>SUM(O152+O156+O168+O185)</f>
        <v>0</v>
      </c>
      <c r="P187" s="4">
        <f>SUM(P152+P156+P168+P185)</f>
        <v>20559800</v>
      </c>
      <c r="Q187" s="4">
        <f>SUM(Q152+Q156+Q168+Q185)</f>
        <v>20559800</v>
      </c>
      <c r="R187" s="4">
        <f>SUM(R152+R156+R168+R185)</f>
        <v>20559800</v>
      </c>
      <c r="S187" s="4">
        <f>SUM(S152+S156+S168+S185)</f>
        <v>0</v>
      </c>
    </row>
    <row r="188" spans="1:19" s="1" customFormat="1" ht="17.25" thickTop="1" thickBot="1" x14ac:dyDescent="0.3">
      <c r="A188" s="3"/>
      <c r="B188" s="3"/>
      <c r="C188" s="3"/>
      <c r="D188" s="3"/>
      <c r="E188" s="3"/>
      <c r="F188" s="3"/>
      <c r="G188" s="3"/>
      <c r="H188" s="3"/>
      <c r="I188" s="3"/>
      <c r="J188" s="3"/>
      <c r="K188" s="3"/>
      <c r="L188" s="3"/>
      <c r="M188" s="3"/>
      <c r="N188" s="3"/>
      <c r="O188" s="3"/>
      <c r="P188" s="3"/>
      <c r="Q188" s="3"/>
      <c r="R188" s="3"/>
      <c r="S188" s="3"/>
    </row>
    <row r="189" spans="1:19" ht="15.75" thickTop="1" x14ac:dyDescent="0.25">
      <c r="A189" s="61" t="s">
        <v>248</v>
      </c>
      <c r="B189" s="60"/>
      <c r="C189" s="60"/>
      <c r="D189" s="60"/>
      <c r="E189" s="60"/>
      <c r="F189" s="60"/>
      <c r="G189" s="60"/>
      <c r="H189" s="60"/>
      <c r="I189" s="60"/>
      <c r="J189" s="60"/>
      <c r="K189" s="60"/>
      <c r="L189" s="60"/>
      <c r="M189" s="60"/>
      <c r="N189" s="60"/>
      <c r="O189" s="60"/>
      <c r="P189" s="60"/>
      <c r="Q189" s="60"/>
      <c r="R189" s="60"/>
      <c r="S189" s="60"/>
    </row>
    <row r="190" spans="1:19" x14ac:dyDescent="0.25">
      <c r="A190" s="59"/>
      <c r="B190" s="59"/>
      <c r="C190" s="59"/>
      <c r="D190" s="59"/>
      <c r="E190" s="59"/>
      <c r="F190" s="59"/>
      <c r="G190" s="59"/>
      <c r="H190" s="59"/>
      <c r="I190" s="59"/>
      <c r="J190" s="59"/>
      <c r="K190" s="59"/>
      <c r="L190" s="59"/>
      <c r="M190" s="59"/>
      <c r="N190" s="59"/>
      <c r="O190" s="59"/>
      <c r="P190" s="59"/>
      <c r="Q190" s="59"/>
      <c r="R190" s="59"/>
      <c r="S190" s="59"/>
    </row>
    <row r="191" spans="1:19" ht="47.25" x14ac:dyDescent="0.25">
      <c r="A191" s="101" t="s">
        <v>0</v>
      </c>
      <c r="B191" s="101" t="s">
        <v>1</v>
      </c>
      <c r="C191" s="101" t="s">
        <v>2</v>
      </c>
      <c r="D191" s="194" t="s">
        <v>3</v>
      </c>
      <c r="E191" s="56" t="s">
        <v>4</v>
      </c>
      <c r="F191" s="194" t="s">
        <v>5</v>
      </c>
      <c r="G191" s="194" t="s">
        <v>6</v>
      </c>
      <c r="H191" s="194" t="s">
        <v>7</v>
      </c>
      <c r="I191" s="56" t="s">
        <v>8</v>
      </c>
      <c r="J191" s="56" t="s">
        <v>9</v>
      </c>
      <c r="K191" s="56" t="s">
        <v>10</v>
      </c>
      <c r="L191" s="56" t="s">
        <v>11</v>
      </c>
      <c r="M191" s="56" t="s">
        <v>12</v>
      </c>
      <c r="N191" s="56" t="s">
        <v>13</v>
      </c>
      <c r="O191" s="56" t="s">
        <v>14</v>
      </c>
      <c r="P191" s="56" t="s">
        <v>15</v>
      </c>
      <c r="Q191" s="56" t="s">
        <v>16</v>
      </c>
      <c r="R191" s="56" t="s">
        <v>249</v>
      </c>
      <c r="S191" s="56" t="s">
        <v>18</v>
      </c>
    </row>
    <row r="192" spans="1:19" ht="15.75" x14ac:dyDescent="0.25">
      <c r="A192" s="34" t="s">
        <v>19</v>
      </c>
      <c r="B192" s="81"/>
      <c r="C192" s="100"/>
      <c r="D192" s="80"/>
      <c r="E192" s="80"/>
      <c r="F192" s="80"/>
      <c r="G192" s="32"/>
      <c r="H192" s="32"/>
      <c r="I192" s="32"/>
      <c r="J192" s="32"/>
      <c r="K192" s="32"/>
      <c r="L192" s="32"/>
      <c r="M192" s="32"/>
      <c r="N192" s="32"/>
      <c r="O192" s="32"/>
      <c r="P192" s="32"/>
      <c r="Q192" s="32"/>
      <c r="R192" s="32"/>
      <c r="S192" s="79"/>
    </row>
    <row r="193" spans="1:19" ht="15.75" x14ac:dyDescent="0.25">
      <c r="A193" s="89" t="s">
        <v>250</v>
      </c>
      <c r="B193" s="120" t="s">
        <v>202</v>
      </c>
      <c r="C193" s="76" t="s">
        <v>251</v>
      </c>
      <c r="D193" s="97" t="s">
        <v>204</v>
      </c>
      <c r="E193" s="96" t="s">
        <v>205</v>
      </c>
      <c r="F193" s="95"/>
      <c r="G193" s="26"/>
      <c r="H193" s="26"/>
      <c r="I193" s="26"/>
      <c r="J193" s="26">
        <v>17000</v>
      </c>
      <c r="K193" s="26"/>
      <c r="L193" s="26"/>
      <c r="M193" s="26"/>
      <c r="N193" s="26"/>
      <c r="O193" s="26"/>
      <c r="P193" s="23">
        <f>SUM(I193:O193)</f>
        <v>17000</v>
      </c>
      <c r="Q193" s="23">
        <f>SUM(P193-G193)</f>
        <v>17000</v>
      </c>
      <c r="R193" s="23">
        <f>SUM(Q193-O193)</f>
        <v>17000</v>
      </c>
      <c r="S193" s="22">
        <f>H193</f>
        <v>0</v>
      </c>
    </row>
    <row r="194" spans="1:19" ht="16.5" thickBot="1" x14ac:dyDescent="0.3">
      <c r="A194" s="394"/>
      <c r="B194" s="393"/>
      <c r="C194" s="392"/>
      <c r="D194" s="391"/>
      <c r="E194" s="390"/>
      <c r="F194" s="389"/>
      <c r="G194" s="139"/>
      <c r="H194" s="139"/>
      <c r="I194" s="139"/>
      <c r="J194" s="139"/>
      <c r="K194" s="139"/>
      <c r="L194" s="139"/>
      <c r="M194" s="139"/>
      <c r="N194" s="139"/>
      <c r="O194" s="139"/>
      <c r="P194" s="23">
        <f>SUM(I194:O194)</f>
        <v>0</v>
      </c>
      <c r="Q194" s="23">
        <f>SUM(P194-G194)</f>
        <v>0</v>
      </c>
      <c r="R194" s="23">
        <f>SUM(Q194-O194)</f>
        <v>0</v>
      </c>
      <c r="S194" s="22">
        <f>H194</f>
        <v>0</v>
      </c>
    </row>
    <row r="195" spans="1:19" ht="16.5" thickTop="1" x14ac:dyDescent="0.25">
      <c r="A195" s="86"/>
      <c r="B195" s="85"/>
      <c r="C195" s="91"/>
      <c r="D195" s="90"/>
      <c r="E195" s="73"/>
      <c r="F195" s="87"/>
      <c r="G195" s="16">
        <f>SUM(G193:G193)</f>
        <v>0</v>
      </c>
      <c r="H195" s="16">
        <f>SUM(H193:H193)</f>
        <v>0</v>
      </c>
      <c r="I195" s="16">
        <f>SUM(I193:I193)</f>
        <v>0</v>
      </c>
      <c r="J195" s="16">
        <f>SUM(J193:J193)</f>
        <v>17000</v>
      </c>
      <c r="K195" s="16">
        <f>SUM(K193:K193)</f>
        <v>0</v>
      </c>
      <c r="L195" s="16">
        <f>SUM(L193:L193)</f>
        <v>0</v>
      </c>
      <c r="M195" s="16">
        <f>SUM(M193:M193)</f>
        <v>0</v>
      </c>
      <c r="N195" s="16">
        <f>SUM(N193:N193)</f>
        <v>0</v>
      </c>
      <c r="O195" s="16">
        <f>SUM(O193:O193)</f>
        <v>0</v>
      </c>
      <c r="P195" s="16">
        <f>SUM(P193:P194)</f>
        <v>17000</v>
      </c>
      <c r="Q195" s="16">
        <f>SUM(Q193:Q194)</f>
        <v>17000</v>
      </c>
      <c r="R195" s="16">
        <f>SUM(R193:R194)</f>
        <v>17000</v>
      </c>
      <c r="S195" s="16">
        <f>SUM(S193:S194)</f>
        <v>0</v>
      </c>
    </row>
    <row r="196" spans="1:19" ht="15.75" x14ac:dyDescent="0.25">
      <c r="A196" s="34" t="s">
        <v>24</v>
      </c>
      <c r="B196" s="81"/>
      <c r="C196" s="80"/>
      <c r="D196" s="80"/>
      <c r="E196" s="80"/>
      <c r="F196" s="80"/>
      <c r="G196" s="32"/>
      <c r="H196" s="32"/>
      <c r="I196" s="32"/>
      <c r="J196" s="32"/>
      <c r="K196" s="32"/>
      <c r="L196" s="32"/>
      <c r="M196" s="32"/>
      <c r="N196" s="32"/>
      <c r="O196" s="32"/>
      <c r="P196" s="32"/>
      <c r="Q196" s="32"/>
      <c r="R196" s="32"/>
      <c r="S196" s="32"/>
    </row>
    <row r="197" spans="1:19" ht="15.75" x14ac:dyDescent="0.25">
      <c r="A197" s="388"/>
      <c r="B197" s="387"/>
      <c r="C197" s="386"/>
      <c r="D197" s="386"/>
      <c r="E197" s="386"/>
      <c r="F197" s="386"/>
      <c r="G197" s="385"/>
      <c r="H197" s="385"/>
      <c r="I197" s="385"/>
      <c r="J197" s="385"/>
      <c r="K197" s="385"/>
      <c r="L197" s="385"/>
      <c r="M197" s="385"/>
      <c r="N197" s="385"/>
      <c r="O197" s="385"/>
      <c r="P197" s="23">
        <f>SUM(I197:O197)</f>
        <v>0</v>
      </c>
      <c r="Q197" s="23"/>
      <c r="R197" s="23">
        <f>SUM(Q197-O197)</f>
        <v>0</v>
      </c>
      <c r="S197" s="22">
        <f>H197</f>
        <v>0</v>
      </c>
    </row>
    <row r="198" spans="1:19" ht="16.5" thickBot="1" x14ac:dyDescent="0.3">
      <c r="A198" s="89"/>
      <c r="B198" s="30"/>
      <c r="C198" s="76"/>
      <c r="D198" s="78"/>
      <c r="E198" s="77"/>
      <c r="F198" s="76"/>
      <c r="G198" s="75"/>
      <c r="H198" s="88"/>
      <c r="I198" s="75"/>
      <c r="J198" s="75"/>
      <c r="K198" s="75"/>
      <c r="L198" s="75"/>
      <c r="M198" s="75"/>
      <c r="N198" s="75"/>
      <c r="O198" s="75"/>
      <c r="P198" s="23">
        <f>SUM(I198:O198)</f>
        <v>0</v>
      </c>
      <c r="Q198" s="23"/>
      <c r="R198" s="23">
        <f>SUM(Q198-O198)</f>
        <v>0</v>
      </c>
      <c r="S198" s="22">
        <f>H198</f>
        <v>0</v>
      </c>
    </row>
    <row r="199" spans="1:19" ht="16.5" thickTop="1" x14ac:dyDescent="0.25">
      <c r="A199" s="86"/>
      <c r="B199" s="85"/>
      <c r="C199" s="84"/>
      <c r="D199" s="83"/>
      <c r="E199" s="73"/>
      <c r="F199" s="87"/>
      <c r="G199" s="38">
        <f>SUM(G198:G198)</f>
        <v>0</v>
      </c>
      <c r="H199" s="38">
        <f>SUM(H198:H198)</f>
        <v>0</v>
      </c>
      <c r="I199" s="38">
        <f>SUM(I198:I198)</f>
        <v>0</v>
      </c>
      <c r="J199" s="38">
        <f>SUM(J198:J198)</f>
        <v>0</v>
      </c>
      <c r="K199" s="38">
        <f>SUM(K198:K198)</f>
        <v>0</v>
      </c>
      <c r="L199" s="38">
        <f>SUM(L198:L198)</f>
        <v>0</v>
      </c>
      <c r="M199" s="38">
        <f>SUM(M198:M198)</f>
        <v>0</v>
      </c>
      <c r="N199" s="38">
        <f>SUM(N198:N198)</f>
        <v>0</v>
      </c>
      <c r="O199" s="38">
        <f>SUM(O198:O198)</f>
        <v>0</v>
      </c>
      <c r="P199" s="38">
        <f>SUM(P198:P198)</f>
        <v>0</v>
      </c>
      <c r="Q199" s="38">
        <f>SUM(Q198:Q198)</f>
        <v>0</v>
      </c>
      <c r="R199" s="38">
        <f>SUM(R198:R198)</f>
        <v>0</v>
      </c>
      <c r="S199" s="38">
        <f>SUM(S198:S198)</f>
        <v>0</v>
      </c>
    </row>
    <row r="200" spans="1:19" ht="15.75" x14ac:dyDescent="0.25">
      <c r="A200" s="384" t="s">
        <v>25</v>
      </c>
      <c r="B200" s="383"/>
      <c r="C200" s="382"/>
      <c r="D200" s="382"/>
      <c r="E200" s="382"/>
      <c r="F200" s="382"/>
      <c r="G200" s="381"/>
      <c r="H200" s="381"/>
      <c r="I200" s="381"/>
      <c r="J200" s="381"/>
      <c r="K200" s="381"/>
      <c r="L200" s="381"/>
      <c r="M200" s="381"/>
      <c r="N200" s="381"/>
      <c r="O200" s="381"/>
      <c r="P200" s="381"/>
      <c r="Q200" s="381"/>
      <c r="R200" s="381"/>
      <c r="S200" s="381"/>
    </row>
    <row r="201" spans="1:19" ht="15.75" x14ac:dyDescent="0.25">
      <c r="A201" s="316"/>
      <c r="B201" s="318"/>
      <c r="C201" s="316"/>
      <c r="D201" s="380"/>
      <c r="E201" s="317"/>
      <c r="F201" s="380"/>
      <c r="G201" s="314"/>
      <c r="H201" s="26"/>
      <c r="I201" s="314"/>
      <c r="J201" s="314"/>
      <c r="K201" s="314"/>
      <c r="L201" s="314"/>
      <c r="M201" s="314"/>
      <c r="N201" s="314"/>
      <c r="O201" s="314"/>
      <c r="P201" s="23">
        <f>SUM(I201:O201)</f>
        <v>0</v>
      </c>
      <c r="Q201" s="23">
        <f>SUM(P201-G201)</f>
        <v>0</v>
      </c>
      <c r="R201" s="23">
        <f>SUM(Q201-O201)</f>
        <v>0</v>
      </c>
      <c r="S201" s="23">
        <f>H201</f>
        <v>0</v>
      </c>
    </row>
    <row r="202" spans="1:19" ht="15.75" x14ac:dyDescent="0.25">
      <c r="A202" s="76" t="s">
        <v>252</v>
      </c>
      <c r="B202" s="30" t="s">
        <v>202</v>
      </c>
      <c r="C202" s="76" t="s">
        <v>232</v>
      </c>
      <c r="D202" s="78" t="s">
        <v>204</v>
      </c>
      <c r="E202" s="77" t="s">
        <v>205</v>
      </c>
      <c r="F202" s="78"/>
      <c r="G202" s="75"/>
      <c r="H202" s="26"/>
      <c r="I202" s="75"/>
      <c r="J202" s="75"/>
      <c r="K202" s="75"/>
      <c r="L202" s="75"/>
      <c r="M202" s="75"/>
      <c r="N202" s="75"/>
      <c r="O202" s="75"/>
      <c r="P202" s="23">
        <f>SUM(I202:O202)</f>
        <v>0</v>
      </c>
      <c r="Q202" s="23">
        <f>SUM(P202-G202)</f>
        <v>0</v>
      </c>
      <c r="R202" s="23">
        <f>SUM(Q202-O202)</f>
        <v>0</v>
      </c>
      <c r="S202" s="23">
        <f>H202</f>
        <v>0</v>
      </c>
    </row>
    <row r="203" spans="1:19" ht="15.75" x14ac:dyDescent="0.25">
      <c r="A203" s="76" t="s">
        <v>253</v>
      </c>
      <c r="B203" s="30" t="s">
        <v>202</v>
      </c>
      <c r="C203" s="76" t="s">
        <v>232</v>
      </c>
      <c r="D203" s="78" t="s">
        <v>204</v>
      </c>
      <c r="E203" s="77" t="s">
        <v>205</v>
      </c>
      <c r="F203" s="78"/>
      <c r="G203" s="75"/>
      <c r="H203" s="26"/>
      <c r="I203" s="75"/>
      <c r="J203" s="75"/>
      <c r="K203" s="75"/>
      <c r="L203" s="75"/>
      <c r="M203" s="75"/>
      <c r="N203" s="75"/>
      <c r="O203" s="75"/>
      <c r="P203" s="23">
        <f>SUM(I203:O203)</f>
        <v>0</v>
      </c>
      <c r="Q203" s="23">
        <f>SUM(P203-G203)</f>
        <v>0</v>
      </c>
      <c r="R203" s="23">
        <f>SUM(Q203-O203)</f>
        <v>0</v>
      </c>
      <c r="S203" s="23">
        <f>H203</f>
        <v>0</v>
      </c>
    </row>
    <row r="204" spans="1:19" ht="15.75" x14ac:dyDescent="0.25">
      <c r="A204" s="76" t="s">
        <v>254</v>
      </c>
      <c r="B204" s="30" t="s">
        <v>202</v>
      </c>
      <c r="C204" s="76" t="s">
        <v>232</v>
      </c>
      <c r="D204" s="78" t="s">
        <v>204</v>
      </c>
      <c r="E204" s="77" t="s">
        <v>205</v>
      </c>
      <c r="F204" s="78"/>
      <c r="G204" s="75"/>
      <c r="H204" s="26"/>
      <c r="I204" s="75">
        <v>130000</v>
      </c>
      <c r="J204" s="75"/>
      <c r="K204" s="75"/>
      <c r="L204" s="75"/>
      <c r="M204" s="75"/>
      <c r="N204" s="75"/>
      <c r="O204" s="75"/>
      <c r="P204" s="23">
        <f>SUM(I204:O204)</f>
        <v>130000</v>
      </c>
      <c r="Q204" s="23">
        <f>SUM(P204-G204)</f>
        <v>130000</v>
      </c>
      <c r="R204" s="23">
        <f>SUM(Q204-O204)</f>
        <v>130000</v>
      </c>
      <c r="S204" s="23">
        <f>H204</f>
        <v>0</v>
      </c>
    </row>
    <row r="205" spans="1:19" ht="16.5" thickBot="1" x14ac:dyDescent="0.3">
      <c r="A205" s="379" t="s">
        <v>255</v>
      </c>
      <c r="B205" s="318" t="s">
        <v>202</v>
      </c>
      <c r="C205" s="377" t="s">
        <v>232</v>
      </c>
      <c r="D205" s="378" t="s">
        <v>204</v>
      </c>
      <c r="E205" s="77" t="s">
        <v>205</v>
      </c>
      <c r="F205" s="78"/>
      <c r="G205" s="75"/>
      <c r="H205" s="26"/>
      <c r="I205" s="75"/>
      <c r="J205" s="75">
        <v>130000</v>
      </c>
      <c r="K205" s="75"/>
      <c r="L205" s="75"/>
      <c r="M205" s="75"/>
      <c r="N205" s="75"/>
      <c r="O205" s="75"/>
      <c r="P205" s="23">
        <f>SUM(I205:O205)</f>
        <v>130000</v>
      </c>
      <c r="Q205" s="23">
        <f>SUM(P205-G205)</f>
        <v>130000</v>
      </c>
      <c r="R205" s="23">
        <f>SUM(Q205-O205)</f>
        <v>130000</v>
      </c>
      <c r="S205" s="23">
        <f>H205</f>
        <v>0</v>
      </c>
    </row>
    <row r="206" spans="1:19" ht="16.5" thickTop="1" x14ac:dyDescent="0.25">
      <c r="A206" s="86"/>
      <c r="B206" s="85"/>
      <c r="C206" s="84"/>
      <c r="D206" s="83"/>
      <c r="E206" s="73"/>
      <c r="F206" s="82"/>
      <c r="G206" s="16">
        <f>SUM(G201:G205)</f>
        <v>0</v>
      </c>
      <c r="H206" s="16">
        <f>SUM(H201:H205)</f>
        <v>0</v>
      </c>
      <c r="I206" s="16">
        <f>SUM(I201:I205)</f>
        <v>130000</v>
      </c>
      <c r="J206" s="16">
        <f>SUM(J201:J205)</f>
        <v>130000</v>
      </c>
      <c r="K206" s="16">
        <f>SUM(K201:K205)</f>
        <v>0</v>
      </c>
      <c r="L206" s="16">
        <f>SUM(L201:L205)</f>
        <v>0</v>
      </c>
      <c r="M206" s="16">
        <f>SUM(M201:M205)</f>
        <v>0</v>
      </c>
      <c r="N206" s="16">
        <f>SUM(N201:N205)</f>
        <v>0</v>
      </c>
      <c r="O206" s="16">
        <f>SUM(O201:O205)</f>
        <v>0</v>
      </c>
      <c r="P206" s="16">
        <f>SUM(P201:P205)</f>
        <v>260000</v>
      </c>
      <c r="Q206" s="16">
        <f>SUM(Q201:Q205)</f>
        <v>260000</v>
      </c>
      <c r="R206" s="16">
        <f>SUM(R201:R205)</f>
        <v>260000</v>
      </c>
      <c r="S206" s="16">
        <f>SUM(S201:S205)</f>
        <v>0</v>
      </c>
    </row>
    <row r="207" spans="1:19" ht="15.75" x14ac:dyDescent="0.25">
      <c r="A207" s="34" t="s">
        <v>26</v>
      </c>
      <c r="B207" s="81"/>
      <c r="C207" s="80"/>
      <c r="D207" s="80"/>
      <c r="E207" s="80"/>
      <c r="F207" s="80"/>
      <c r="G207" s="32"/>
      <c r="H207" s="32"/>
      <c r="I207" s="32"/>
      <c r="J207" s="32"/>
      <c r="K207" s="32"/>
      <c r="L207" s="32"/>
      <c r="M207" s="32"/>
      <c r="N207" s="32"/>
      <c r="O207" s="32"/>
      <c r="P207" s="32"/>
      <c r="Q207" s="32" t="s">
        <v>27</v>
      </c>
      <c r="R207" s="32"/>
      <c r="S207" s="79"/>
    </row>
    <row r="208" spans="1:19" ht="15.75" x14ac:dyDescent="0.25">
      <c r="A208" s="89"/>
      <c r="B208" s="30"/>
      <c r="C208" s="76"/>
      <c r="D208" s="78"/>
      <c r="E208" s="77"/>
      <c r="F208" s="76"/>
      <c r="G208" s="75"/>
      <c r="H208" s="88"/>
      <c r="I208" s="75"/>
      <c r="J208" s="75"/>
      <c r="K208" s="75"/>
      <c r="L208" s="75"/>
      <c r="M208" s="75"/>
      <c r="N208" s="75"/>
      <c r="O208" s="75"/>
      <c r="P208" s="23">
        <f>SUM(I208:O208)</f>
        <v>0</v>
      </c>
      <c r="Q208" s="23">
        <f>SUM(P208-G208)</f>
        <v>0</v>
      </c>
      <c r="R208" s="23">
        <f>SUM(Q208-O208)</f>
        <v>0</v>
      </c>
      <c r="S208" s="22">
        <f>H208</f>
        <v>0</v>
      </c>
    </row>
    <row r="209" spans="1:19" ht="15.75" x14ac:dyDescent="0.25">
      <c r="A209" s="89" t="s">
        <v>256</v>
      </c>
      <c r="B209" s="30" t="s">
        <v>202</v>
      </c>
      <c r="C209" s="76" t="s">
        <v>251</v>
      </c>
      <c r="D209" s="78" t="s">
        <v>257</v>
      </c>
      <c r="E209" s="77" t="s">
        <v>205</v>
      </c>
      <c r="F209" s="76"/>
      <c r="G209" s="75"/>
      <c r="H209" s="88"/>
      <c r="I209" s="75"/>
      <c r="J209" s="75"/>
      <c r="K209" s="75"/>
      <c r="L209" s="75"/>
      <c r="M209" s="75"/>
      <c r="N209" s="75"/>
      <c r="O209" s="75"/>
      <c r="P209" s="23">
        <f>SUM(I209:O209)</f>
        <v>0</v>
      </c>
      <c r="Q209" s="23">
        <f>SUM(P209-G209)</f>
        <v>0</v>
      </c>
      <c r="R209" s="23">
        <f>SUM(Q209-O209)</f>
        <v>0</v>
      </c>
      <c r="S209" s="23">
        <f>H209</f>
        <v>0</v>
      </c>
    </row>
    <row r="210" spans="1:19" ht="15.75" x14ac:dyDescent="0.25">
      <c r="A210" s="89" t="s">
        <v>258</v>
      </c>
      <c r="B210" s="30" t="s">
        <v>202</v>
      </c>
      <c r="C210" s="76" t="s">
        <v>251</v>
      </c>
      <c r="D210" s="78" t="s">
        <v>257</v>
      </c>
      <c r="E210" s="77" t="s">
        <v>205</v>
      </c>
      <c r="F210" s="76"/>
      <c r="G210" s="75"/>
      <c r="H210" s="88"/>
      <c r="I210" s="75"/>
      <c r="J210" s="75"/>
      <c r="K210" s="75"/>
      <c r="L210" s="75"/>
      <c r="M210" s="75"/>
      <c r="N210" s="75"/>
      <c r="O210" s="75"/>
      <c r="P210" s="23">
        <f>SUM(I210:O210)</f>
        <v>0</v>
      </c>
      <c r="Q210" s="23">
        <f>SUM(P210-G210)</f>
        <v>0</v>
      </c>
      <c r="R210" s="23">
        <f>SUM(Q210-O210)</f>
        <v>0</v>
      </c>
      <c r="S210" s="23">
        <f>H210</f>
        <v>0</v>
      </c>
    </row>
    <row r="211" spans="1:19" ht="15.75" x14ac:dyDescent="0.25">
      <c r="A211" s="89" t="s">
        <v>259</v>
      </c>
      <c r="B211" s="30" t="s">
        <v>202</v>
      </c>
      <c r="C211" s="76" t="s">
        <v>251</v>
      </c>
      <c r="D211" s="78" t="s">
        <v>257</v>
      </c>
      <c r="E211" s="77" t="s">
        <v>205</v>
      </c>
      <c r="F211" s="76"/>
      <c r="G211" s="75"/>
      <c r="H211" s="88"/>
      <c r="I211" s="75">
        <v>14000</v>
      </c>
      <c r="J211" s="75"/>
      <c r="K211" s="75"/>
      <c r="L211" s="75"/>
      <c r="M211" s="75"/>
      <c r="N211" s="75"/>
      <c r="O211" s="75"/>
      <c r="P211" s="23">
        <f>SUM(I211:O211)</f>
        <v>14000</v>
      </c>
      <c r="Q211" s="23">
        <f>SUM(P211-G211)</f>
        <v>14000</v>
      </c>
      <c r="R211" s="23">
        <f>SUM(Q211-O211)</f>
        <v>14000</v>
      </c>
      <c r="S211" s="23">
        <f>H211</f>
        <v>0</v>
      </c>
    </row>
    <row r="212" spans="1:19" ht="15.75" x14ac:dyDescent="0.25">
      <c r="A212" s="89" t="s">
        <v>260</v>
      </c>
      <c r="B212" s="30" t="s">
        <v>202</v>
      </c>
      <c r="C212" s="76" t="s">
        <v>251</v>
      </c>
      <c r="D212" s="78" t="s">
        <v>257</v>
      </c>
      <c r="E212" s="77" t="s">
        <v>205</v>
      </c>
      <c r="F212" s="76"/>
      <c r="G212" s="75"/>
      <c r="H212" s="88"/>
      <c r="I212" s="75">
        <v>30000</v>
      </c>
      <c r="J212" s="75"/>
      <c r="K212" s="75"/>
      <c r="L212" s="75"/>
      <c r="M212" s="75"/>
      <c r="N212" s="75"/>
      <c r="O212" s="75"/>
      <c r="P212" s="23">
        <f>SUM(I212:O212)</f>
        <v>30000</v>
      </c>
      <c r="Q212" s="23">
        <f>SUM(P212-G212)</f>
        <v>30000</v>
      </c>
      <c r="R212" s="23">
        <f>SUM(Q212-O212)</f>
        <v>30000</v>
      </c>
      <c r="S212" s="23">
        <f>H212</f>
        <v>0</v>
      </c>
    </row>
    <row r="213" spans="1:19" ht="15.75" x14ac:dyDescent="0.25">
      <c r="A213" s="89" t="s">
        <v>261</v>
      </c>
      <c r="B213" s="30" t="s">
        <v>202</v>
      </c>
      <c r="C213" s="76" t="s">
        <v>251</v>
      </c>
      <c r="D213" s="78" t="s">
        <v>257</v>
      </c>
      <c r="E213" s="77" t="s">
        <v>205</v>
      </c>
      <c r="F213" s="76"/>
      <c r="G213" s="75"/>
      <c r="H213" s="377"/>
      <c r="I213" s="75"/>
      <c r="J213" s="75">
        <v>14000</v>
      </c>
      <c r="K213" s="376"/>
      <c r="L213" s="376"/>
      <c r="M213" s="376"/>
      <c r="N213" s="75"/>
      <c r="O213" s="75"/>
      <c r="P213" s="23">
        <f>SUM(I213:O213)</f>
        <v>14000</v>
      </c>
      <c r="Q213" s="23">
        <f>SUM(P213-G213)</f>
        <v>14000</v>
      </c>
      <c r="R213" s="23">
        <f>SUM(Q213-O213)</f>
        <v>14000</v>
      </c>
      <c r="S213" s="23">
        <f>H213</f>
        <v>0</v>
      </c>
    </row>
    <row r="214" spans="1:19" ht="15.75" x14ac:dyDescent="0.25">
      <c r="A214" s="89" t="s">
        <v>262</v>
      </c>
      <c r="B214" s="30" t="s">
        <v>202</v>
      </c>
      <c r="C214" s="76" t="s">
        <v>251</v>
      </c>
      <c r="D214" s="78" t="s">
        <v>257</v>
      </c>
      <c r="E214" s="77" t="s">
        <v>205</v>
      </c>
      <c r="F214" s="76"/>
      <c r="G214" s="75"/>
      <c r="H214" s="377"/>
      <c r="I214" s="75"/>
      <c r="J214" s="75">
        <v>30000</v>
      </c>
      <c r="K214" s="376"/>
      <c r="L214" s="376"/>
      <c r="M214" s="376"/>
      <c r="N214" s="75"/>
      <c r="O214" s="75"/>
      <c r="P214" s="23">
        <f>SUM(I214:O214)</f>
        <v>30000</v>
      </c>
      <c r="Q214" s="23">
        <f>SUM(P214-G214)</f>
        <v>30000</v>
      </c>
      <c r="R214" s="23">
        <f>SUM(Q214-O214)</f>
        <v>30000</v>
      </c>
      <c r="S214" s="23">
        <f>H214</f>
        <v>0</v>
      </c>
    </row>
    <row r="215" spans="1:19" ht="16.5" thickBot="1" x14ac:dyDescent="0.3">
      <c r="A215" s="89" t="s">
        <v>263</v>
      </c>
      <c r="B215" s="30" t="s">
        <v>202</v>
      </c>
      <c r="C215" s="76" t="s">
        <v>232</v>
      </c>
      <c r="D215" s="78" t="s">
        <v>257</v>
      </c>
      <c r="E215" s="77" t="s">
        <v>205</v>
      </c>
      <c r="F215" s="76"/>
      <c r="G215" s="75"/>
      <c r="H215" s="88"/>
      <c r="I215" s="75"/>
      <c r="J215" s="75"/>
      <c r="K215" s="75"/>
      <c r="L215" s="75">
        <v>35000</v>
      </c>
      <c r="M215" s="75"/>
      <c r="N215" s="75"/>
      <c r="O215" s="75"/>
      <c r="P215" s="23">
        <f>SUM(I215:O215)</f>
        <v>35000</v>
      </c>
      <c r="Q215" s="23">
        <f>SUM(P215-G215)</f>
        <v>35000</v>
      </c>
      <c r="R215" s="23">
        <f>SUM(Q215-O215)</f>
        <v>35000</v>
      </c>
      <c r="S215" s="23">
        <f>H215</f>
        <v>0</v>
      </c>
    </row>
    <row r="216" spans="1:19" ht="16.5" thickTop="1" x14ac:dyDescent="0.25">
      <c r="A216" s="74"/>
      <c r="B216" s="73"/>
      <c r="C216" s="71"/>
      <c r="D216" s="72"/>
      <c r="E216" s="71"/>
      <c r="F216" s="70"/>
      <c r="G216" s="16">
        <f>SUM(G208:G214)</f>
        <v>0</v>
      </c>
      <c r="H216" s="16">
        <f>SUM(H208:H214)</f>
        <v>0</v>
      </c>
      <c r="I216" s="16">
        <f>SUM(I208:I214)</f>
        <v>44000</v>
      </c>
      <c r="J216" s="16">
        <f>SUM(J208:J214)</f>
        <v>44000</v>
      </c>
      <c r="K216" s="16">
        <f>SUM(K208:K214)</f>
        <v>0</v>
      </c>
      <c r="L216" s="16">
        <f>SUM(L208:L215)</f>
        <v>35000</v>
      </c>
      <c r="M216" s="16">
        <f>SUM(M208:M214)</f>
        <v>0</v>
      </c>
      <c r="N216" s="16">
        <f>SUM(N208:N214)</f>
        <v>0</v>
      </c>
      <c r="O216" s="16">
        <f>SUM(O208:O214)</f>
        <v>0</v>
      </c>
      <c r="P216" s="16">
        <f>SUM(P208:P214)</f>
        <v>88000</v>
      </c>
      <c r="Q216" s="16">
        <f>SUM(Q208:Q214)</f>
        <v>88000</v>
      </c>
      <c r="R216" s="16">
        <f>SUM(R208:R214)</f>
        <v>88000</v>
      </c>
      <c r="S216" s="16">
        <f>SUM(S208:S214)</f>
        <v>0</v>
      </c>
    </row>
    <row r="217" spans="1:19" ht="16.5" thickBot="1" x14ac:dyDescent="0.3">
      <c r="A217" s="69"/>
      <c r="B217" s="68"/>
      <c r="C217" s="66"/>
      <c r="D217" s="67"/>
      <c r="E217" s="66"/>
      <c r="F217" s="65"/>
      <c r="G217" s="10"/>
      <c r="H217" s="10"/>
      <c r="I217" s="64"/>
      <c r="J217" s="64"/>
      <c r="K217" s="64"/>
      <c r="L217" s="64"/>
      <c r="M217" s="64"/>
      <c r="N217" s="64"/>
      <c r="O217" s="64"/>
      <c r="P217" s="9"/>
      <c r="Q217" s="9"/>
      <c r="R217" s="64"/>
      <c r="S217" s="64"/>
    </row>
    <row r="218" spans="1:19" ht="17.25" thickTop="1" thickBot="1" x14ac:dyDescent="0.3">
      <c r="A218" s="7" t="s">
        <v>28</v>
      </c>
      <c r="B218" s="370"/>
      <c r="C218" s="309"/>
      <c r="D218" s="309"/>
      <c r="E218" s="309"/>
      <c r="F218" s="309"/>
      <c r="G218" s="4">
        <f>SUM(G195+G199+G206+G216)</f>
        <v>0</v>
      </c>
      <c r="H218" s="4">
        <f>SUM(H195+H199+H206+H216)</f>
        <v>0</v>
      </c>
      <c r="I218" s="4">
        <f>SUM(I195+I199+I206+I216)</f>
        <v>174000</v>
      </c>
      <c r="J218" s="4">
        <f>SUM(J195+J199+J206+J216)</f>
        <v>191000</v>
      </c>
      <c r="K218" s="4">
        <f>SUM(K195+K199+K206+K216)</f>
        <v>0</v>
      </c>
      <c r="L218" s="4">
        <f>SUM(L195+L199+L206+L216)</f>
        <v>35000</v>
      </c>
      <c r="M218" s="4">
        <f>SUM(M195+M199+M206+M216)</f>
        <v>0</v>
      </c>
      <c r="N218" s="4">
        <f>SUM(N195+N199+N206+N216)</f>
        <v>0</v>
      </c>
      <c r="O218" s="4">
        <f>SUM(O195+O199+O206+O216)</f>
        <v>0</v>
      </c>
      <c r="P218" s="4">
        <f>SUM(P195+P199+P206+P216)</f>
        <v>365000</v>
      </c>
      <c r="Q218" s="4">
        <f>SUM(Q195+Q199+Q206+Q216)</f>
        <v>365000</v>
      </c>
      <c r="R218" s="4">
        <f>SUM(R195+R199+R206+R216)</f>
        <v>365000</v>
      </c>
      <c r="S218" s="4">
        <f>SUM(S195+S199+S206+S216)</f>
        <v>0</v>
      </c>
    </row>
    <row r="219" spans="1:19" s="1" customFormat="1" ht="17.25" thickTop="1" thickBot="1" x14ac:dyDescent="0.3">
      <c r="A219" s="3"/>
      <c r="B219" s="3"/>
      <c r="C219" s="3"/>
      <c r="D219" s="3"/>
      <c r="E219" s="3"/>
      <c r="F219" s="3"/>
      <c r="G219" s="3"/>
      <c r="H219" s="3"/>
      <c r="I219" s="3"/>
      <c r="J219" s="3"/>
      <c r="K219" s="3"/>
      <c r="L219" s="3"/>
      <c r="M219" s="3"/>
      <c r="N219" s="3"/>
      <c r="O219" s="3"/>
      <c r="P219" s="3"/>
      <c r="Q219" s="3"/>
      <c r="R219" s="3"/>
      <c r="S219" s="3"/>
    </row>
    <row r="220" spans="1:19" ht="15.75" thickTop="1" x14ac:dyDescent="0.25">
      <c r="A220" s="366" t="s">
        <v>264</v>
      </c>
      <c r="B220" s="375"/>
      <c r="C220" s="375"/>
      <c r="D220" s="375"/>
      <c r="E220" s="375"/>
      <c r="F220" s="375"/>
      <c r="G220" s="375"/>
      <c r="H220" s="375"/>
      <c r="I220" s="375"/>
      <c r="J220" s="375"/>
      <c r="K220" s="375"/>
      <c r="L220" s="375"/>
      <c r="M220" s="375"/>
      <c r="N220" s="375"/>
      <c r="O220" s="375"/>
      <c r="P220" s="375"/>
      <c r="Q220" s="375"/>
      <c r="R220" s="375"/>
      <c r="S220" s="375"/>
    </row>
    <row r="221" spans="1:19" x14ac:dyDescent="0.25">
      <c r="A221" s="374"/>
      <c r="B221" s="374"/>
      <c r="C221" s="374"/>
      <c r="D221" s="374"/>
      <c r="E221" s="374"/>
      <c r="F221" s="374"/>
      <c r="G221" s="374"/>
      <c r="H221" s="374"/>
      <c r="I221" s="374"/>
      <c r="J221" s="374"/>
      <c r="K221" s="374"/>
      <c r="L221" s="374"/>
      <c r="M221" s="374"/>
      <c r="N221" s="374"/>
      <c r="O221" s="374"/>
      <c r="P221" s="374"/>
      <c r="Q221" s="374"/>
      <c r="R221" s="374"/>
      <c r="S221" s="374"/>
    </row>
    <row r="222" spans="1:19" ht="47.25" x14ac:dyDescent="0.25">
      <c r="A222" s="364" t="s">
        <v>0</v>
      </c>
      <c r="B222" s="363" t="s">
        <v>1</v>
      </c>
      <c r="C222" s="363" t="s">
        <v>2</v>
      </c>
      <c r="D222" s="362" t="s">
        <v>3</v>
      </c>
      <c r="E222" s="360" t="s">
        <v>4</v>
      </c>
      <c r="F222" s="362" t="s">
        <v>5</v>
      </c>
      <c r="G222" s="362" t="s">
        <v>6</v>
      </c>
      <c r="H222" s="362" t="s">
        <v>7</v>
      </c>
      <c r="I222" s="361" t="s">
        <v>8</v>
      </c>
      <c r="J222" s="361" t="s">
        <v>9</v>
      </c>
      <c r="K222" s="361" t="s">
        <v>10</v>
      </c>
      <c r="L222" s="361" t="s">
        <v>11</v>
      </c>
      <c r="M222" s="361" t="s">
        <v>12</v>
      </c>
      <c r="N222" s="361" t="s">
        <v>13</v>
      </c>
      <c r="O222" s="360" t="s">
        <v>14</v>
      </c>
      <c r="P222" s="360" t="s">
        <v>15</v>
      </c>
      <c r="Q222" s="360" t="s">
        <v>16</v>
      </c>
      <c r="R222" s="360" t="s">
        <v>265</v>
      </c>
      <c r="S222" s="360" t="s">
        <v>18</v>
      </c>
    </row>
    <row r="223" spans="1:19" ht="15.75" x14ac:dyDescent="0.25">
      <c r="A223" s="350" t="s">
        <v>19</v>
      </c>
      <c r="B223" s="349"/>
      <c r="C223" s="348"/>
      <c r="D223" s="348"/>
      <c r="E223" s="348"/>
      <c r="F223" s="348"/>
      <c r="G223" s="347"/>
      <c r="H223" s="347"/>
      <c r="I223" s="347"/>
      <c r="J223" s="347"/>
      <c r="K223" s="347"/>
      <c r="L223" s="347"/>
      <c r="M223" s="347"/>
      <c r="N223" s="347"/>
      <c r="O223" s="347"/>
      <c r="P223" s="347"/>
      <c r="Q223" s="347"/>
      <c r="R223" s="347"/>
      <c r="S223" s="346"/>
    </row>
    <row r="224" spans="1:19" ht="15.75" x14ac:dyDescent="0.25">
      <c r="A224" s="210" t="s">
        <v>266</v>
      </c>
      <c r="B224" s="307">
        <v>1</v>
      </c>
      <c r="C224" s="373" t="s">
        <v>267</v>
      </c>
      <c r="D224" s="352"/>
      <c r="E224" s="191"/>
      <c r="F224" s="357"/>
      <c r="G224" s="356"/>
      <c r="H224" s="356"/>
      <c r="I224" s="356"/>
      <c r="J224" s="356"/>
      <c r="K224" s="356"/>
      <c r="L224" s="356"/>
      <c r="M224" s="356"/>
      <c r="N224" s="356"/>
      <c r="O224" s="356"/>
      <c r="P224" s="344">
        <f>SUM(I224:O224)</f>
        <v>0</v>
      </c>
      <c r="Q224" s="344">
        <f>SUM(P224-G224)</f>
        <v>0</v>
      </c>
      <c r="R224" s="344">
        <f>SUM(Q224-O224)</f>
        <v>0</v>
      </c>
      <c r="S224" s="344">
        <f>H224</f>
        <v>0</v>
      </c>
    </row>
    <row r="225" spans="1:19" ht="15.75" x14ac:dyDescent="0.25">
      <c r="A225" s="188"/>
      <c r="B225" s="183"/>
      <c r="C225" s="188" t="s">
        <v>268</v>
      </c>
      <c r="D225" s="188"/>
      <c r="E225" s="187"/>
      <c r="F225" s="351"/>
      <c r="G225" s="341">
        <f>SUM(G224:G224)</f>
        <v>0</v>
      </c>
      <c r="H225" s="341">
        <f>SUM(H224:H224)</f>
        <v>0</v>
      </c>
      <c r="I225" s="341">
        <f>SUM(I224:I224)</f>
        <v>0</v>
      </c>
      <c r="J225" s="341">
        <f>SUM(J224:J224)</f>
        <v>0</v>
      </c>
      <c r="K225" s="341">
        <f>SUM(K224:K224)</f>
        <v>0</v>
      </c>
      <c r="L225" s="341">
        <f>SUM(L224:L224)</f>
        <v>0</v>
      </c>
      <c r="M225" s="341">
        <f>SUM(M224:M224)</f>
        <v>0</v>
      </c>
      <c r="N225" s="341">
        <f>SUM(N224:N224)</f>
        <v>0</v>
      </c>
      <c r="O225" s="341">
        <f>SUM(O224:O224)</f>
        <v>0</v>
      </c>
      <c r="P225" s="341">
        <f>SUM(P224:P224)</f>
        <v>0</v>
      </c>
      <c r="Q225" s="341">
        <f>SUM(Q224:Q224)</f>
        <v>0</v>
      </c>
      <c r="R225" s="341">
        <f>SUM(R224:R224)</f>
        <v>0</v>
      </c>
      <c r="S225" s="341">
        <f>SUM(S224:S224)</f>
        <v>0</v>
      </c>
    </row>
    <row r="226" spans="1:19" ht="15.75" x14ac:dyDescent="0.25">
      <c r="A226" s="350" t="s">
        <v>24</v>
      </c>
      <c r="B226" s="349"/>
      <c r="C226" s="348"/>
      <c r="D226" s="348"/>
      <c r="E226" s="348"/>
      <c r="F226" s="348"/>
      <c r="G226" s="347"/>
      <c r="H226" s="347"/>
      <c r="I226" s="347"/>
      <c r="J226" s="347"/>
      <c r="K226" s="347"/>
      <c r="L226" s="347"/>
      <c r="M226" s="347"/>
      <c r="N226" s="347"/>
      <c r="O226" s="347"/>
      <c r="P226" s="347"/>
      <c r="Q226" s="347"/>
      <c r="R226" s="347"/>
      <c r="S226" s="347"/>
    </row>
    <row r="227" spans="1:19" ht="15.75" x14ac:dyDescent="0.25">
      <c r="A227" s="210" t="s">
        <v>269</v>
      </c>
      <c r="B227" s="187"/>
      <c r="C227" s="173"/>
      <c r="D227" s="175" t="s">
        <v>270</v>
      </c>
      <c r="E227" s="174"/>
      <c r="F227" s="173"/>
      <c r="G227" s="171"/>
      <c r="H227" s="342"/>
      <c r="I227" s="171">
        <v>29000</v>
      </c>
      <c r="J227" s="171"/>
      <c r="K227" s="171"/>
      <c r="L227" s="171"/>
      <c r="M227" s="171"/>
      <c r="N227" s="171"/>
      <c r="O227" s="171"/>
      <c r="P227" s="344">
        <f>SUM(I227:O227)</f>
        <v>29000</v>
      </c>
      <c r="Q227" s="344">
        <f>SUM(P227-G227)</f>
        <v>29000</v>
      </c>
      <c r="R227" s="344">
        <f>SUM(Q227-O227)</f>
        <v>29000</v>
      </c>
      <c r="S227" s="344">
        <f>H227</f>
        <v>0</v>
      </c>
    </row>
    <row r="228" spans="1:19" ht="15.75" x14ac:dyDescent="0.25">
      <c r="A228" s="188"/>
      <c r="B228" s="183"/>
      <c r="C228" s="188"/>
      <c r="D228" s="351"/>
      <c r="E228" s="187"/>
      <c r="F228" s="351"/>
      <c r="G228" s="341">
        <f>SUM(G227)</f>
        <v>0</v>
      </c>
      <c r="H228" s="341">
        <f>SUM(H227)</f>
        <v>0</v>
      </c>
      <c r="I228" s="341">
        <f>SUM(I227)</f>
        <v>29000</v>
      </c>
      <c r="J228" s="341">
        <f>SUM(J227)</f>
        <v>0</v>
      </c>
      <c r="K228" s="341">
        <f>SUM(K227)</f>
        <v>0</v>
      </c>
      <c r="L228" s="341">
        <f>SUM(L227)</f>
        <v>0</v>
      </c>
      <c r="M228" s="341">
        <f>SUM(M227)</f>
        <v>0</v>
      </c>
      <c r="N228" s="341">
        <f>SUM(N227)</f>
        <v>0</v>
      </c>
      <c r="O228" s="341">
        <f>SUM(O227)</f>
        <v>0</v>
      </c>
      <c r="P228" s="341">
        <f>SUM(P227)</f>
        <v>29000</v>
      </c>
      <c r="Q228" s="341">
        <f>SUM(Q227)</f>
        <v>29000</v>
      </c>
      <c r="R228" s="341">
        <f>SUM(R227)</f>
        <v>29000</v>
      </c>
      <c r="S228" s="341">
        <f>SUM(S227)</f>
        <v>0</v>
      </c>
    </row>
    <row r="229" spans="1:19" ht="15.75" x14ac:dyDescent="0.25">
      <c r="A229" s="350" t="s">
        <v>25</v>
      </c>
      <c r="B229" s="349"/>
      <c r="C229" s="348"/>
      <c r="D229" s="348"/>
      <c r="E229" s="348"/>
      <c r="F229" s="348"/>
      <c r="G229" s="347"/>
      <c r="H229" s="347"/>
      <c r="I229" s="347"/>
      <c r="J229" s="347"/>
      <c r="K229" s="347"/>
      <c r="L229" s="347"/>
      <c r="M229" s="347"/>
      <c r="N229" s="347"/>
      <c r="O229" s="347"/>
      <c r="P229" s="347"/>
      <c r="Q229" s="347"/>
      <c r="R229" s="347"/>
      <c r="S229" s="347"/>
    </row>
    <row r="230" spans="1:19" ht="15.75" x14ac:dyDescent="0.25">
      <c r="A230" s="173"/>
      <c r="B230" s="187"/>
      <c r="C230" s="173"/>
      <c r="D230" s="175"/>
      <c r="E230" s="174"/>
      <c r="F230" s="175"/>
      <c r="G230" s="171"/>
      <c r="H230" s="356"/>
      <c r="I230" s="171"/>
      <c r="J230" s="171"/>
      <c r="K230" s="171"/>
      <c r="L230" s="171"/>
      <c r="M230" s="171"/>
      <c r="N230" s="171"/>
      <c r="O230" s="171"/>
      <c r="P230" s="344">
        <f>SUM(I230:O230)</f>
        <v>0</v>
      </c>
      <c r="Q230" s="344">
        <f>SUM(P230-G230)</f>
        <v>0</v>
      </c>
      <c r="R230" s="344">
        <f>SUM(Q230-O230)</f>
        <v>0</v>
      </c>
      <c r="S230" s="344">
        <f>H230</f>
        <v>0</v>
      </c>
    </row>
    <row r="231" spans="1:19" ht="15.75" x14ac:dyDescent="0.25">
      <c r="A231" s="188"/>
      <c r="B231" s="183"/>
      <c r="C231" s="188"/>
      <c r="D231" s="351"/>
      <c r="E231" s="187"/>
      <c r="F231" s="351"/>
      <c r="G231" s="341">
        <f>SUM(G230:G230)</f>
        <v>0</v>
      </c>
      <c r="H231" s="341">
        <f>SUM(H230:H230)</f>
        <v>0</v>
      </c>
      <c r="I231" s="341">
        <f>SUM(I230:I230)</f>
        <v>0</v>
      </c>
      <c r="J231" s="341">
        <f>SUM(J230:J230)</f>
        <v>0</v>
      </c>
      <c r="K231" s="341">
        <f>SUM(K230:K230)</f>
        <v>0</v>
      </c>
      <c r="L231" s="341">
        <f>SUM(L230:L230)</f>
        <v>0</v>
      </c>
      <c r="M231" s="341">
        <f>SUM(M230:M230)</f>
        <v>0</v>
      </c>
      <c r="N231" s="341">
        <f>SUM(N230:N230)</f>
        <v>0</v>
      </c>
      <c r="O231" s="341">
        <f>SUM(O230:O230)</f>
        <v>0</v>
      </c>
      <c r="P231" s="341">
        <f>SUM(P230:P230)</f>
        <v>0</v>
      </c>
      <c r="Q231" s="341">
        <f>SUM(Q230:Q230)</f>
        <v>0</v>
      </c>
      <c r="R231" s="341">
        <f>SUM(R230:R230)</f>
        <v>0</v>
      </c>
      <c r="S231" s="341">
        <f>SUM(S230:S230)</f>
        <v>0</v>
      </c>
    </row>
    <row r="232" spans="1:19" ht="15.75" x14ac:dyDescent="0.25">
      <c r="A232" s="350" t="s">
        <v>26</v>
      </c>
      <c r="B232" s="349"/>
      <c r="C232" s="348"/>
      <c r="D232" s="348"/>
      <c r="E232" s="348"/>
      <c r="F232" s="348"/>
      <c r="G232" s="347"/>
      <c r="H232" s="347"/>
      <c r="I232" s="347"/>
      <c r="J232" s="347"/>
      <c r="K232" s="347"/>
      <c r="L232" s="347"/>
      <c r="M232" s="347"/>
      <c r="N232" s="347"/>
      <c r="O232" s="347"/>
      <c r="P232" s="347"/>
      <c r="Q232" s="347" t="s">
        <v>27</v>
      </c>
      <c r="R232" s="347"/>
      <c r="S232" s="346"/>
    </row>
    <row r="233" spans="1:19" ht="15.75" x14ac:dyDescent="0.25">
      <c r="A233" s="189" t="s">
        <v>271</v>
      </c>
      <c r="B233" s="187"/>
      <c r="C233" s="173"/>
      <c r="D233" s="175" t="s">
        <v>39</v>
      </c>
      <c r="E233" s="174"/>
      <c r="F233" s="173"/>
      <c r="G233" s="171"/>
      <c r="H233" s="342"/>
      <c r="I233" s="171"/>
      <c r="J233" s="171"/>
      <c r="K233" s="171"/>
      <c r="L233" s="171"/>
      <c r="M233" s="171">
        <v>10000</v>
      </c>
      <c r="N233" s="171"/>
      <c r="O233" s="171"/>
      <c r="P233" s="344">
        <f>SUM(I233:O233)</f>
        <v>10000</v>
      </c>
      <c r="Q233" s="344">
        <f>SUM(P233-G233)</f>
        <v>10000</v>
      </c>
      <c r="R233" s="344">
        <f>SUM(Q233-O233)</f>
        <v>10000</v>
      </c>
      <c r="S233" s="344">
        <f>H233</f>
        <v>0</v>
      </c>
    </row>
    <row r="234" spans="1:19" ht="15.75" x14ac:dyDescent="0.25">
      <c r="A234" s="189" t="s">
        <v>272</v>
      </c>
      <c r="B234" s="187"/>
      <c r="C234" s="173"/>
      <c r="D234" s="175" t="s">
        <v>39</v>
      </c>
      <c r="E234" s="174"/>
      <c r="F234" s="173"/>
      <c r="G234" s="171"/>
      <c r="H234" s="342"/>
      <c r="I234" s="171"/>
      <c r="J234" s="171"/>
      <c r="K234" s="171"/>
      <c r="L234" s="171"/>
      <c r="M234" s="171">
        <v>5000</v>
      </c>
      <c r="N234" s="171"/>
      <c r="O234" s="171"/>
      <c r="P234" s="344">
        <f>SUM(I234:O234)</f>
        <v>5000</v>
      </c>
      <c r="Q234" s="344">
        <f>SUM(P234-G234)</f>
        <v>5000</v>
      </c>
      <c r="R234" s="344">
        <f>SUM(Q234-O234)</f>
        <v>5000</v>
      </c>
      <c r="S234" s="344">
        <f>H234</f>
        <v>0</v>
      </c>
    </row>
    <row r="235" spans="1:19" ht="15.75" x14ac:dyDescent="0.25">
      <c r="A235" s="343"/>
      <c r="B235" s="187"/>
      <c r="C235" s="173"/>
      <c r="D235" s="342"/>
      <c r="E235" s="173"/>
      <c r="F235" s="342"/>
      <c r="G235" s="341">
        <f>SUM(G233:G234)</f>
        <v>0</v>
      </c>
      <c r="H235" s="341">
        <f>SUM(H233:H234)</f>
        <v>0</v>
      </c>
      <c r="I235" s="341">
        <f>SUM(I233:I234)</f>
        <v>0</v>
      </c>
      <c r="J235" s="341">
        <f>SUM(J233:J234)</f>
        <v>0</v>
      </c>
      <c r="K235" s="341">
        <f>SUM(K233:K234)</f>
        <v>0</v>
      </c>
      <c r="L235" s="341">
        <f>SUM(L233:L234)</f>
        <v>0</v>
      </c>
      <c r="M235" s="341">
        <f>SUM(M233:M234)</f>
        <v>15000</v>
      </c>
      <c r="N235" s="341">
        <f>SUM(N233:N234)</f>
        <v>0</v>
      </c>
      <c r="O235" s="341">
        <f>SUM(O233:O234)</f>
        <v>0</v>
      </c>
      <c r="P235" s="341">
        <f>SUM(P233:P234)</f>
        <v>15000</v>
      </c>
      <c r="Q235" s="341">
        <f>SUM(Q233:Q234)</f>
        <v>15000</v>
      </c>
      <c r="R235" s="341">
        <f>SUM(R233:R234)</f>
        <v>15000</v>
      </c>
      <c r="S235" s="341">
        <f>SUM(S233:S234)</f>
        <v>0</v>
      </c>
    </row>
    <row r="236" spans="1:19" ht="16.5" thickBot="1" x14ac:dyDescent="0.3">
      <c r="A236" s="340"/>
      <c r="B236" s="339"/>
      <c r="C236" s="338"/>
      <c r="D236" s="337"/>
      <c r="E236" s="338"/>
      <c r="F236" s="337"/>
      <c r="G236" s="336"/>
      <c r="H236" s="336"/>
      <c r="I236" s="334"/>
      <c r="J236" s="334"/>
      <c r="K236" s="334"/>
      <c r="L236" s="334"/>
      <c r="M236" s="334"/>
      <c r="N236" s="334"/>
      <c r="O236" s="334"/>
      <c r="P236" s="335"/>
      <c r="Q236" s="335"/>
      <c r="R236" s="334"/>
      <c r="S236" s="334"/>
    </row>
    <row r="237" spans="1:19" ht="17.25" thickTop="1" thickBot="1" x14ac:dyDescent="0.3">
      <c r="A237" s="157" t="s">
        <v>28</v>
      </c>
      <c r="B237" s="156"/>
      <c r="C237" s="372"/>
      <c r="D237" s="372"/>
      <c r="E237" s="372"/>
      <c r="F237" s="372"/>
      <c r="G237" s="371">
        <f>SUM(G225+G228+G231+G235)</f>
        <v>0</v>
      </c>
      <c r="H237" s="371">
        <f>SUM(H225+H228+H231+H235)</f>
        <v>0</v>
      </c>
      <c r="I237" s="371">
        <f>SUM(I225+I228+I231+I235)</f>
        <v>29000</v>
      </c>
      <c r="J237" s="371">
        <f>SUM(J225+J228+J231+J235)</f>
        <v>0</v>
      </c>
      <c r="K237" s="371">
        <f>SUM(K225+K228+K231+K235)</f>
        <v>0</v>
      </c>
      <c r="L237" s="371">
        <f>SUM(L225+L228+L231+L235)</f>
        <v>0</v>
      </c>
      <c r="M237" s="371">
        <f>SUM(M225+M228+M231+M235)</f>
        <v>15000</v>
      </c>
      <c r="N237" s="371">
        <f>SUM(N225+N228+N231+N235)</f>
        <v>0</v>
      </c>
      <c r="O237" s="371">
        <f>SUM(O225+O228+O231+O235)</f>
        <v>0</v>
      </c>
      <c r="P237" s="371">
        <f>SUM(P225+P228+P231+P235)</f>
        <v>44000</v>
      </c>
      <c r="Q237" s="371">
        <f>SUM(Q225+Q228+Q231+Q235)</f>
        <v>44000</v>
      </c>
      <c r="R237" s="371">
        <f>SUM(R225+R228+R231+R235)</f>
        <v>44000</v>
      </c>
      <c r="S237" s="371">
        <f>SUM(S225+S228+S231+S235)</f>
        <v>0</v>
      </c>
    </row>
    <row r="238" spans="1:19" s="1" customFormat="1" ht="17.25" thickTop="1" thickBot="1" x14ac:dyDescent="0.3">
      <c r="A238" s="3"/>
      <c r="B238" s="3"/>
      <c r="C238" s="3"/>
      <c r="D238" s="3"/>
      <c r="E238" s="3"/>
      <c r="F238" s="3"/>
      <c r="G238" s="3"/>
      <c r="H238" s="3"/>
      <c r="I238" s="3"/>
      <c r="J238" s="3"/>
      <c r="K238" s="3"/>
      <c r="L238" s="3"/>
      <c r="M238" s="3"/>
      <c r="N238" s="3"/>
      <c r="O238" s="3"/>
      <c r="P238" s="3"/>
      <c r="Q238" s="3"/>
      <c r="R238" s="3"/>
      <c r="S238" s="3"/>
    </row>
    <row r="239" spans="1:19" ht="15.75" thickTop="1" x14ac:dyDescent="0.25">
      <c r="A239" s="61" t="s">
        <v>273</v>
      </c>
      <c r="B239" s="61"/>
      <c r="C239" s="61"/>
      <c r="D239" s="61"/>
      <c r="E239" s="61"/>
      <c r="F239" s="61"/>
      <c r="G239" s="61"/>
      <c r="H239" s="61"/>
      <c r="I239" s="61"/>
      <c r="J239" s="61"/>
      <c r="K239" s="61"/>
      <c r="L239" s="61"/>
      <c r="M239" s="61"/>
      <c r="N239" s="61"/>
      <c r="O239" s="61"/>
      <c r="P239" s="61"/>
      <c r="Q239" s="61"/>
      <c r="R239" s="61"/>
      <c r="S239" s="61"/>
    </row>
    <row r="240" spans="1:19" x14ac:dyDescent="0.25">
      <c r="A240" s="103"/>
      <c r="B240" s="103"/>
      <c r="C240" s="103"/>
      <c r="D240" s="103"/>
      <c r="E240" s="103"/>
      <c r="F240" s="103"/>
      <c r="G240" s="103"/>
      <c r="H240" s="103"/>
      <c r="I240" s="103"/>
      <c r="J240" s="103"/>
      <c r="K240" s="103"/>
      <c r="L240" s="103"/>
      <c r="M240" s="103"/>
      <c r="N240" s="103"/>
      <c r="O240" s="103"/>
      <c r="P240" s="103"/>
      <c r="Q240" s="103"/>
      <c r="R240" s="103"/>
      <c r="S240" s="103"/>
    </row>
    <row r="241" spans="1:19" ht="47.25" x14ac:dyDescent="0.25">
      <c r="A241" s="102" t="s">
        <v>0</v>
      </c>
      <c r="B241" s="101" t="s">
        <v>1</v>
      </c>
      <c r="C241" s="101" t="s">
        <v>2</v>
      </c>
      <c r="D241" s="57" t="s">
        <v>3</v>
      </c>
      <c r="E241" s="55" t="s">
        <v>4</v>
      </c>
      <c r="F241" s="57" t="s">
        <v>5</v>
      </c>
      <c r="G241" s="57" t="s">
        <v>6</v>
      </c>
      <c r="H241" s="57" t="s">
        <v>7</v>
      </c>
      <c r="I241" s="56" t="s">
        <v>8</v>
      </c>
      <c r="J241" s="56" t="s">
        <v>9</v>
      </c>
      <c r="K241" s="56" t="s">
        <v>10</v>
      </c>
      <c r="L241" s="56" t="s">
        <v>11</v>
      </c>
      <c r="M241" s="56" t="s">
        <v>12</v>
      </c>
      <c r="N241" s="56" t="s">
        <v>13</v>
      </c>
      <c r="O241" s="55" t="s">
        <v>14</v>
      </c>
      <c r="P241" s="55" t="s">
        <v>15</v>
      </c>
      <c r="Q241" s="55" t="s">
        <v>16</v>
      </c>
      <c r="R241" s="55" t="s">
        <v>17</v>
      </c>
      <c r="S241" s="55" t="s">
        <v>18</v>
      </c>
    </row>
    <row r="242" spans="1:19" ht="15.75" x14ac:dyDescent="0.25">
      <c r="A242" s="34" t="s">
        <v>19</v>
      </c>
      <c r="B242" s="81"/>
      <c r="C242" s="100"/>
      <c r="D242" s="80"/>
      <c r="E242" s="80"/>
      <c r="F242" s="80"/>
      <c r="G242" s="32"/>
      <c r="H242" s="32"/>
      <c r="I242" s="32"/>
      <c r="J242" s="32"/>
      <c r="K242" s="32"/>
      <c r="L242" s="32"/>
      <c r="M242" s="32"/>
      <c r="N242" s="32"/>
      <c r="O242" s="32"/>
      <c r="P242" s="32"/>
      <c r="Q242" s="32"/>
      <c r="R242" s="32"/>
      <c r="S242" s="79"/>
    </row>
    <row r="243" spans="1:19" ht="16.5" thickBot="1" x14ac:dyDescent="0.3">
      <c r="A243" s="89" t="s">
        <v>274</v>
      </c>
      <c r="B243" s="120" t="s">
        <v>202</v>
      </c>
      <c r="C243" s="76" t="s">
        <v>275</v>
      </c>
      <c r="D243" s="97" t="s">
        <v>276</v>
      </c>
      <c r="E243" s="96" t="s">
        <v>277</v>
      </c>
      <c r="F243" s="95"/>
      <c r="G243" s="26"/>
      <c r="H243" s="26"/>
      <c r="I243" s="26">
        <v>2000000</v>
      </c>
      <c r="J243" s="26">
        <v>1000000</v>
      </c>
      <c r="K243" s="26">
        <v>1000000</v>
      </c>
      <c r="L243" s="26">
        <v>1000000</v>
      </c>
      <c r="M243" s="26">
        <v>1000000</v>
      </c>
      <c r="N243" s="26">
        <v>20000000</v>
      </c>
      <c r="O243" s="26"/>
      <c r="P243" s="23">
        <f>SUM(I243:O243)</f>
        <v>26000000</v>
      </c>
      <c r="Q243" s="23">
        <f>SUM(P243-G243)</f>
        <v>26000000</v>
      </c>
      <c r="R243" s="23">
        <f>SUM(Q243-O243)</f>
        <v>26000000</v>
      </c>
      <c r="S243" s="22">
        <f>H243</f>
        <v>0</v>
      </c>
    </row>
    <row r="244" spans="1:19" ht="16.5" thickTop="1" x14ac:dyDescent="0.25">
      <c r="A244" s="86"/>
      <c r="B244" s="85"/>
      <c r="C244" s="91"/>
      <c r="D244" s="90"/>
      <c r="E244" s="73"/>
      <c r="F244" s="87"/>
      <c r="G244" s="16">
        <f>SUM(G243:G243)</f>
        <v>0</v>
      </c>
      <c r="H244" s="16">
        <f>SUM(H243:H243)</f>
        <v>0</v>
      </c>
      <c r="I244" s="16">
        <f>SUM(I243:I243)</f>
        <v>2000000</v>
      </c>
      <c r="J244" s="16">
        <f>SUM(J243:J243)</f>
        <v>1000000</v>
      </c>
      <c r="K244" s="16">
        <f>SUM(K243:K243)</f>
        <v>1000000</v>
      </c>
      <c r="L244" s="16">
        <f>SUM(L243:L243)</f>
        <v>1000000</v>
      </c>
      <c r="M244" s="16">
        <f>SUM(M243:M243)</f>
        <v>1000000</v>
      </c>
      <c r="N244" s="16">
        <f>SUM(N243:N243)</f>
        <v>20000000</v>
      </c>
      <c r="O244" s="16">
        <f>SUM(O243:O243)</f>
        <v>0</v>
      </c>
      <c r="P244" s="16">
        <f>SUM(P243:P243)</f>
        <v>26000000</v>
      </c>
      <c r="Q244" s="16">
        <f>SUM(Q243:Q243)</f>
        <v>26000000</v>
      </c>
      <c r="R244" s="16">
        <f>SUM(R243:R243)</f>
        <v>26000000</v>
      </c>
      <c r="S244" s="16">
        <f>SUM(S243:S243)</f>
        <v>0</v>
      </c>
    </row>
    <row r="245" spans="1:19" ht="15.75" x14ac:dyDescent="0.25">
      <c r="A245" s="34" t="s">
        <v>24</v>
      </c>
      <c r="B245" s="81"/>
      <c r="C245" s="80"/>
      <c r="D245" s="80"/>
      <c r="E245" s="80"/>
      <c r="F245" s="80"/>
      <c r="G245" s="32"/>
      <c r="H245" s="32"/>
      <c r="I245" s="32"/>
      <c r="J245" s="32"/>
      <c r="K245" s="32"/>
      <c r="L245" s="32"/>
      <c r="M245" s="32"/>
      <c r="N245" s="32"/>
      <c r="O245" s="32"/>
      <c r="P245" s="32"/>
      <c r="Q245" s="32"/>
      <c r="R245" s="32"/>
      <c r="S245" s="32"/>
    </row>
    <row r="246" spans="1:19" ht="16.5" thickBot="1" x14ac:dyDescent="0.3">
      <c r="A246" s="89"/>
      <c r="B246" s="30"/>
      <c r="C246" s="76"/>
      <c r="D246" s="78"/>
      <c r="E246" s="77"/>
      <c r="F246" s="76"/>
      <c r="G246" s="75"/>
      <c r="H246" s="88"/>
      <c r="I246" s="75"/>
      <c r="J246" s="75"/>
      <c r="K246" s="75"/>
      <c r="L246" s="75"/>
      <c r="M246" s="75"/>
      <c r="N246" s="75"/>
      <c r="O246" s="75"/>
      <c r="P246" s="23">
        <f>SUM(I246:O246)</f>
        <v>0</v>
      </c>
      <c r="Q246" s="23">
        <f>SUM(P246-G246)</f>
        <v>0</v>
      </c>
      <c r="R246" s="23">
        <f>SUM(Q246-O246)</f>
        <v>0</v>
      </c>
      <c r="S246" s="22">
        <f>H246</f>
        <v>0</v>
      </c>
    </row>
    <row r="247" spans="1:19" ht="16.5" thickTop="1" x14ac:dyDescent="0.25">
      <c r="A247" s="86"/>
      <c r="B247" s="85"/>
      <c r="C247" s="84"/>
      <c r="D247" s="83"/>
      <c r="E247" s="73"/>
      <c r="F247" s="87"/>
      <c r="G247" s="38">
        <f>SUM(G246:G246)</f>
        <v>0</v>
      </c>
      <c r="H247" s="38">
        <f>SUM(H246:H246)</f>
        <v>0</v>
      </c>
      <c r="I247" s="38">
        <f>SUM(I246:I246)</f>
        <v>0</v>
      </c>
      <c r="J247" s="38">
        <f>SUM(J246:J246)</f>
        <v>0</v>
      </c>
      <c r="K247" s="38">
        <f>SUM(K246:K246)</f>
        <v>0</v>
      </c>
      <c r="L247" s="38">
        <f>SUM(L246:L246)</f>
        <v>0</v>
      </c>
      <c r="M247" s="38">
        <f>SUM(M246:M246)</f>
        <v>0</v>
      </c>
      <c r="N247" s="38">
        <f>SUM(N246:N246)</f>
        <v>0</v>
      </c>
      <c r="O247" s="38">
        <f>SUM(O246:O246)</f>
        <v>0</v>
      </c>
      <c r="P247" s="38">
        <f>SUM(P246:P246)</f>
        <v>0</v>
      </c>
      <c r="Q247" s="38">
        <f>SUM(Q246:Q246)</f>
        <v>0</v>
      </c>
      <c r="R247" s="38">
        <f>SUM(R246:R246)</f>
        <v>0</v>
      </c>
      <c r="S247" s="38">
        <f>SUM(S246:S246)</f>
        <v>0</v>
      </c>
    </row>
    <row r="248" spans="1:19" ht="15.75" x14ac:dyDescent="0.25">
      <c r="A248" s="34" t="s">
        <v>25</v>
      </c>
      <c r="B248" s="81"/>
      <c r="C248" s="80"/>
      <c r="D248" s="80"/>
      <c r="E248" s="80"/>
      <c r="F248" s="80"/>
      <c r="G248" s="32"/>
      <c r="H248" s="32"/>
      <c r="I248" s="32"/>
      <c r="J248" s="32"/>
      <c r="K248" s="32"/>
      <c r="L248" s="32"/>
      <c r="M248" s="32"/>
      <c r="N248" s="32"/>
      <c r="O248" s="32"/>
      <c r="P248" s="32"/>
      <c r="Q248" s="32"/>
      <c r="R248" s="32"/>
      <c r="S248" s="32"/>
    </row>
    <row r="249" spans="1:19" ht="16.5" thickBot="1" x14ac:dyDescent="0.3">
      <c r="A249" s="76"/>
      <c r="B249" s="30"/>
      <c r="C249" s="76"/>
      <c r="D249" s="78"/>
      <c r="E249" s="77"/>
      <c r="F249" s="78"/>
      <c r="G249" s="75"/>
      <c r="H249" s="26"/>
      <c r="I249" s="75"/>
      <c r="J249" s="75"/>
      <c r="K249" s="75"/>
      <c r="L249" s="75"/>
      <c r="M249" s="75"/>
      <c r="N249" s="75"/>
      <c r="O249" s="75"/>
      <c r="P249" s="23">
        <f>SUM(I249:O249)</f>
        <v>0</v>
      </c>
      <c r="Q249" s="23">
        <f>SUM(P249-G249)</f>
        <v>0</v>
      </c>
      <c r="R249" s="23">
        <f>SUM(Q249-O249)</f>
        <v>0</v>
      </c>
      <c r="S249" s="23">
        <f>H249</f>
        <v>0</v>
      </c>
    </row>
    <row r="250" spans="1:19" ht="16.5" thickTop="1" x14ac:dyDescent="0.25">
      <c r="A250" s="86"/>
      <c r="B250" s="85"/>
      <c r="C250" s="84"/>
      <c r="D250" s="83"/>
      <c r="E250" s="73"/>
      <c r="F250" s="82"/>
      <c r="G250" s="16">
        <f>SUM(G249:G249)</f>
        <v>0</v>
      </c>
      <c r="H250" s="16">
        <f>SUM(H249:H249)</f>
        <v>0</v>
      </c>
      <c r="I250" s="16">
        <f>SUM(I249:I249)</f>
        <v>0</v>
      </c>
      <c r="J250" s="16">
        <f>SUM(J249:J249)</f>
        <v>0</v>
      </c>
      <c r="K250" s="16">
        <f>SUM(K249:K249)</f>
        <v>0</v>
      </c>
      <c r="L250" s="16">
        <f>SUM(L249:L249)</f>
        <v>0</v>
      </c>
      <c r="M250" s="16">
        <f>SUM(M249:M249)</f>
        <v>0</v>
      </c>
      <c r="N250" s="16">
        <f>SUM(N249:N249)</f>
        <v>0</v>
      </c>
      <c r="O250" s="16">
        <f>SUM(O249:O249)</f>
        <v>0</v>
      </c>
      <c r="P250" s="16">
        <f>SUM(P249:P249)</f>
        <v>0</v>
      </c>
      <c r="Q250" s="16">
        <f>SUM(Q249:Q249)</f>
        <v>0</v>
      </c>
      <c r="R250" s="16">
        <f>SUM(R249:R249)</f>
        <v>0</v>
      </c>
      <c r="S250" s="16">
        <f>SUM(S249:S249)</f>
        <v>0</v>
      </c>
    </row>
    <row r="251" spans="1:19" ht="15.75" x14ac:dyDescent="0.25">
      <c r="A251" s="34" t="s">
        <v>26</v>
      </c>
      <c r="B251" s="81"/>
      <c r="C251" s="80"/>
      <c r="D251" s="80"/>
      <c r="E251" s="80"/>
      <c r="F251" s="80"/>
      <c r="G251" s="32"/>
      <c r="H251" s="32"/>
      <c r="I251" s="32"/>
      <c r="J251" s="32"/>
      <c r="K251" s="32"/>
      <c r="L251" s="32"/>
      <c r="M251" s="32"/>
      <c r="N251" s="32"/>
      <c r="O251" s="32"/>
      <c r="P251" s="32"/>
      <c r="Q251" s="32" t="s">
        <v>27</v>
      </c>
      <c r="R251" s="32"/>
      <c r="S251" s="79"/>
    </row>
    <row r="252" spans="1:19" ht="16.5" thickBot="1" x14ac:dyDescent="0.3">
      <c r="A252" s="76"/>
      <c r="B252" s="30"/>
      <c r="C252" s="76"/>
      <c r="D252" s="78"/>
      <c r="E252" s="77"/>
      <c r="F252" s="76"/>
      <c r="G252" s="75"/>
      <c r="H252" s="26"/>
      <c r="I252" s="75"/>
      <c r="J252" s="75"/>
      <c r="K252" s="75"/>
      <c r="L252" s="75"/>
      <c r="M252" s="75"/>
      <c r="N252" s="75"/>
      <c r="O252" s="75"/>
      <c r="P252" s="23">
        <f>SUM(I252:O252)</f>
        <v>0</v>
      </c>
      <c r="Q252" s="23">
        <f>SUM(P252-G252)</f>
        <v>0</v>
      </c>
      <c r="R252" s="23">
        <f>SUM(Q252-O252)</f>
        <v>0</v>
      </c>
      <c r="S252" s="22">
        <f>H252</f>
        <v>0</v>
      </c>
    </row>
    <row r="253" spans="1:19" ht="16.5" thickTop="1" x14ac:dyDescent="0.25">
      <c r="A253" s="74"/>
      <c r="B253" s="73"/>
      <c r="C253" s="71"/>
      <c r="D253" s="72"/>
      <c r="E253" s="71"/>
      <c r="F253" s="70"/>
      <c r="G253" s="16">
        <f>SUM(G252:G252)</f>
        <v>0</v>
      </c>
      <c r="H253" s="16">
        <f>SUM(H252:H252)</f>
        <v>0</v>
      </c>
      <c r="I253" s="16">
        <f>SUM(I252:I252)</f>
        <v>0</v>
      </c>
      <c r="J253" s="16">
        <f>SUM(J252:J252)</f>
        <v>0</v>
      </c>
      <c r="K253" s="16">
        <f>SUM(K252:K252)</f>
        <v>0</v>
      </c>
      <c r="L253" s="16">
        <f>SUM(L252:L252)</f>
        <v>0</v>
      </c>
      <c r="M253" s="16">
        <f>SUM(M252:M252)</f>
        <v>0</v>
      </c>
      <c r="N253" s="16">
        <f>SUM(N252:N252)</f>
        <v>0</v>
      </c>
      <c r="O253" s="16">
        <f>SUM(O252:O252)</f>
        <v>0</v>
      </c>
      <c r="P253" s="16">
        <f>SUM(P252:P252)</f>
        <v>0</v>
      </c>
      <c r="Q253" s="16">
        <f>SUM(Q252:Q252)</f>
        <v>0</v>
      </c>
      <c r="R253" s="16">
        <f>SUM(R252:R252)</f>
        <v>0</v>
      </c>
      <c r="S253" s="16">
        <f>SUM(S252:S252)</f>
        <v>0</v>
      </c>
    </row>
    <row r="254" spans="1:19" ht="16.5" thickBot="1" x14ac:dyDescent="0.3">
      <c r="A254" s="69"/>
      <c r="B254" s="68"/>
      <c r="C254" s="66"/>
      <c r="D254" s="67"/>
      <c r="E254" s="66"/>
      <c r="F254" s="65"/>
      <c r="G254" s="10"/>
      <c r="H254" s="10"/>
      <c r="I254" s="64"/>
      <c r="J254" s="64"/>
      <c r="K254" s="64"/>
      <c r="L254" s="64"/>
      <c r="M254" s="64"/>
      <c r="N254" s="64"/>
      <c r="O254" s="64"/>
      <c r="P254" s="9"/>
      <c r="Q254" s="9"/>
      <c r="R254" s="64"/>
      <c r="S254" s="64"/>
    </row>
    <row r="255" spans="1:19" ht="17.25" thickTop="1" thickBot="1" x14ac:dyDescent="0.3">
      <c r="A255" s="7" t="s">
        <v>28</v>
      </c>
      <c r="B255" s="370"/>
      <c r="C255" s="309"/>
      <c r="D255" s="309"/>
      <c r="E255" s="309"/>
      <c r="F255" s="309"/>
      <c r="G255" s="4">
        <f>SUM(G244+G247+G250+G253)</f>
        <v>0</v>
      </c>
      <c r="H255" s="4">
        <f>SUM(H244+H247+H250+H253)</f>
        <v>0</v>
      </c>
      <c r="I255" s="4">
        <f>SUM(I244+I247+I250+I253)</f>
        <v>2000000</v>
      </c>
      <c r="J255" s="4">
        <f>SUM(J244+J247+J250+J253)</f>
        <v>1000000</v>
      </c>
      <c r="K255" s="4">
        <f>SUM(K244+K247+K250+K253)</f>
        <v>1000000</v>
      </c>
      <c r="L255" s="4">
        <f>SUM(L244+L247+L250+L253)</f>
        <v>1000000</v>
      </c>
      <c r="M255" s="4">
        <f>SUM(M244+M247+M250+M253)</f>
        <v>1000000</v>
      </c>
      <c r="N255" s="4">
        <f>SUM(N244+N247+N250+N253)</f>
        <v>20000000</v>
      </c>
      <c r="O255" s="4">
        <f>SUM(O244+O247+O250+O253)</f>
        <v>0</v>
      </c>
      <c r="P255" s="4">
        <f>SUM(P244+P247+P250+P253)</f>
        <v>26000000</v>
      </c>
      <c r="Q255" s="4">
        <f>SUM(Q244+Q247+Q250+Q253)</f>
        <v>26000000</v>
      </c>
      <c r="R255" s="4">
        <f>SUM(R244+R247+R250+R253)</f>
        <v>26000000</v>
      </c>
      <c r="S255" s="4">
        <f>SUM(S244+S247+S250+S253)</f>
        <v>0</v>
      </c>
    </row>
    <row r="256" spans="1:19" s="1" customFormat="1" ht="17.25" thickTop="1" thickBot="1" x14ac:dyDescent="0.3">
      <c r="A256" s="3"/>
      <c r="B256" s="3"/>
      <c r="C256" s="3"/>
      <c r="D256" s="3"/>
      <c r="E256" s="3"/>
      <c r="F256" s="3"/>
      <c r="G256" s="3"/>
      <c r="H256" s="3"/>
      <c r="I256" s="3"/>
      <c r="J256" s="3"/>
      <c r="K256" s="3"/>
      <c r="L256" s="3"/>
      <c r="M256" s="3"/>
      <c r="N256" s="3"/>
      <c r="O256" s="3"/>
      <c r="P256" s="3"/>
      <c r="Q256" s="3"/>
      <c r="R256" s="3"/>
      <c r="S256" s="3"/>
    </row>
    <row r="257" spans="1:19" ht="15.75" thickTop="1" x14ac:dyDescent="0.25">
      <c r="A257" s="61" t="s">
        <v>278</v>
      </c>
      <c r="B257" s="61"/>
      <c r="C257" s="61"/>
      <c r="D257" s="61"/>
      <c r="E257" s="61"/>
      <c r="F257" s="61"/>
      <c r="G257" s="61"/>
      <c r="H257" s="61"/>
      <c r="I257" s="61"/>
      <c r="J257" s="61"/>
      <c r="K257" s="61"/>
      <c r="L257" s="61"/>
      <c r="M257" s="61"/>
      <c r="N257" s="61"/>
      <c r="O257" s="61"/>
      <c r="P257" s="61"/>
      <c r="Q257" s="61"/>
      <c r="R257" s="61"/>
      <c r="S257" s="61"/>
    </row>
    <row r="258" spans="1:19" x14ac:dyDescent="0.25">
      <c r="A258" s="195"/>
      <c r="B258" s="195"/>
      <c r="C258" s="195"/>
      <c r="D258" s="195"/>
      <c r="E258" s="195"/>
      <c r="F258" s="195"/>
      <c r="G258" s="195"/>
      <c r="H258" s="195"/>
      <c r="I258" s="195"/>
      <c r="J258" s="195"/>
      <c r="K258" s="195"/>
      <c r="L258" s="195"/>
      <c r="M258" s="195"/>
      <c r="N258" s="195"/>
      <c r="O258" s="195"/>
      <c r="P258" s="195"/>
      <c r="Q258" s="195"/>
      <c r="R258" s="195"/>
      <c r="S258" s="195"/>
    </row>
    <row r="259" spans="1:19" ht="47.25" x14ac:dyDescent="0.25">
      <c r="A259" s="102" t="s">
        <v>0</v>
      </c>
      <c r="B259" s="101" t="s">
        <v>1</v>
      </c>
      <c r="C259" s="101" t="s">
        <v>2</v>
      </c>
      <c r="D259" s="57" t="s">
        <v>3</v>
      </c>
      <c r="E259" s="55" t="s">
        <v>4</v>
      </c>
      <c r="F259" s="57" t="s">
        <v>5</v>
      </c>
      <c r="G259" s="57" t="s">
        <v>6</v>
      </c>
      <c r="H259" s="57" t="s">
        <v>7</v>
      </c>
      <c r="I259" s="56" t="s">
        <v>8</v>
      </c>
      <c r="J259" s="56" t="s">
        <v>9</v>
      </c>
      <c r="K259" s="56" t="s">
        <v>10</v>
      </c>
      <c r="L259" s="56" t="s">
        <v>11</v>
      </c>
      <c r="M259" s="56" t="s">
        <v>12</v>
      </c>
      <c r="N259" s="56" t="s">
        <v>13</v>
      </c>
      <c r="O259" s="55" t="s">
        <v>14</v>
      </c>
      <c r="P259" s="55" t="s">
        <v>15</v>
      </c>
      <c r="Q259" s="55" t="s">
        <v>16</v>
      </c>
      <c r="R259" s="55" t="s">
        <v>17</v>
      </c>
      <c r="S259" s="55" t="s">
        <v>18</v>
      </c>
    </row>
    <row r="260" spans="1:19" ht="15.75" x14ac:dyDescent="0.25">
      <c r="A260" s="180" t="s">
        <v>19</v>
      </c>
      <c r="B260" s="179"/>
      <c r="C260" s="178"/>
      <c r="D260" s="178"/>
      <c r="E260" s="178"/>
      <c r="F260" s="178"/>
      <c r="G260" s="177"/>
      <c r="H260" s="177"/>
      <c r="I260" s="177"/>
      <c r="J260" s="177"/>
      <c r="K260" s="177"/>
      <c r="L260" s="177"/>
      <c r="M260" s="177"/>
      <c r="N260" s="177"/>
      <c r="O260" s="177"/>
      <c r="P260" s="177"/>
      <c r="Q260" s="177"/>
      <c r="R260" s="177"/>
      <c r="S260" s="176"/>
    </row>
    <row r="261" spans="1:19" ht="47.25" x14ac:dyDescent="0.25">
      <c r="A261" s="294" t="s">
        <v>279</v>
      </c>
      <c r="B261" s="168" t="s">
        <v>280</v>
      </c>
      <c r="C261" s="369" t="s">
        <v>281</v>
      </c>
      <c r="D261" s="328" t="s">
        <v>282</v>
      </c>
      <c r="E261" s="292" t="s">
        <v>35</v>
      </c>
      <c r="F261" s="190" t="s">
        <v>35</v>
      </c>
      <c r="G261" s="172"/>
      <c r="H261" s="172">
        <v>7200</v>
      </c>
      <c r="I261" s="172">
        <v>55000</v>
      </c>
      <c r="J261" s="172"/>
      <c r="K261" s="172"/>
      <c r="L261" s="172"/>
      <c r="M261" s="172"/>
      <c r="N261" s="172"/>
      <c r="O261" s="172"/>
      <c r="P261" s="170">
        <f>SUM(I261:O261)</f>
        <v>55000</v>
      </c>
      <c r="Q261" s="170">
        <f>SUM(P261-G261)</f>
        <v>55000</v>
      </c>
      <c r="R261" s="170">
        <f>SUM(Q261-O261)</f>
        <v>55000</v>
      </c>
      <c r="S261" s="170">
        <f>H261</f>
        <v>7200</v>
      </c>
    </row>
    <row r="262" spans="1:19" ht="78.75" x14ac:dyDescent="0.25">
      <c r="A262" s="294" t="s">
        <v>283</v>
      </c>
      <c r="B262" s="168" t="s">
        <v>280</v>
      </c>
      <c r="C262" s="369" t="s">
        <v>284</v>
      </c>
      <c r="D262" s="328" t="s">
        <v>282</v>
      </c>
      <c r="E262" s="292" t="s">
        <v>35</v>
      </c>
      <c r="F262" s="190" t="s">
        <v>35</v>
      </c>
      <c r="G262" s="172"/>
      <c r="H262" s="172"/>
      <c r="I262" s="172">
        <v>40000</v>
      </c>
      <c r="J262" s="172"/>
      <c r="K262" s="172"/>
      <c r="L262" s="172"/>
      <c r="M262" s="172"/>
      <c r="N262" s="172"/>
      <c r="O262" s="172"/>
      <c r="P262" s="170">
        <f>SUM(I262:O262)</f>
        <v>40000</v>
      </c>
      <c r="Q262" s="170">
        <f>SUM(P262-G262)</f>
        <v>40000</v>
      </c>
      <c r="R262" s="170">
        <f>SUM(Q262-O262)</f>
        <v>40000</v>
      </c>
      <c r="S262" s="170">
        <f>H262</f>
        <v>0</v>
      </c>
    </row>
    <row r="263" spans="1:19" ht="15.75" x14ac:dyDescent="0.25">
      <c r="A263" s="182"/>
      <c r="B263" s="183"/>
      <c r="C263" s="182"/>
      <c r="D263" s="182"/>
      <c r="E263" s="168"/>
      <c r="F263" s="181"/>
      <c r="G263" s="165">
        <f>SUM(G261:G262)</f>
        <v>0</v>
      </c>
      <c r="H263" s="165">
        <f>SUM(H261:H262)</f>
        <v>7200</v>
      </c>
      <c r="I263" s="165">
        <f>SUM(I261:I262)</f>
        <v>95000</v>
      </c>
      <c r="J263" s="165">
        <f>SUM(J261:J262)</f>
        <v>0</v>
      </c>
      <c r="K263" s="165">
        <f>SUM(K261:K262)</f>
        <v>0</v>
      </c>
      <c r="L263" s="165">
        <f>SUM(L261:L262)</f>
        <v>0</v>
      </c>
      <c r="M263" s="165">
        <f>SUM(M261:M262)</f>
        <v>0</v>
      </c>
      <c r="N263" s="165">
        <f>SUM(N261:N262)</f>
        <v>0</v>
      </c>
      <c r="O263" s="165">
        <f>SUM(O261:O262)</f>
        <v>0</v>
      </c>
      <c r="P263" s="165">
        <f>SUM(P261:P262)</f>
        <v>95000</v>
      </c>
      <c r="Q263" s="165">
        <f>SUM(Q261:Q262)</f>
        <v>95000</v>
      </c>
      <c r="R263" s="165">
        <f>SUM(R261:R262)</f>
        <v>95000</v>
      </c>
      <c r="S263" s="165">
        <f>SUM(S261:S262)</f>
        <v>7200</v>
      </c>
    </row>
    <row r="264" spans="1:19" ht="15.75" x14ac:dyDescent="0.25">
      <c r="A264" s="180" t="s">
        <v>24</v>
      </c>
      <c r="B264" s="179"/>
      <c r="C264" s="178"/>
      <c r="D264" s="178"/>
      <c r="E264" s="178"/>
      <c r="F264" s="178"/>
      <c r="G264" s="177"/>
      <c r="H264" s="177"/>
      <c r="I264" s="177"/>
      <c r="J264" s="177"/>
      <c r="K264" s="177"/>
      <c r="L264" s="177"/>
      <c r="M264" s="177"/>
      <c r="N264" s="177"/>
      <c r="O264" s="177"/>
      <c r="P264" s="177"/>
      <c r="Q264" s="177"/>
      <c r="R264" s="177"/>
      <c r="S264" s="177"/>
    </row>
    <row r="265" spans="1:19" ht="15.75" x14ac:dyDescent="0.25">
      <c r="A265" s="189"/>
      <c r="B265" s="168"/>
      <c r="C265" s="173"/>
      <c r="D265" s="175"/>
      <c r="E265" s="174"/>
      <c r="F265" s="173"/>
      <c r="G265" s="171"/>
      <c r="H265" s="166"/>
      <c r="I265" s="171"/>
      <c r="J265" s="171"/>
      <c r="K265" s="171"/>
      <c r="L265" s="171"/>
      <c r="M265" s="171"/>
      <c r="N265" s="171"/>
      <c r="O265" s="171"/>
      <c r="P265" s="170">
        <f>SUM(I265:O265)</f>
        <v>0</v>
      </c>
      <c r="Q265" s="170">
        <f>(P265-G265)</f>
        <v>0</v>
      </c>
      <c r="R265" s="170">
        <f>(Q265-O265)</f>
        <v>0</v>
      </c>
      <c r="S265" s="170">
        <f>(H265)</f>
        <v>0</v>
      </c>
    </row>
    <row r="266" spans="1:19" ht="15.75" x14ac:dyDescent="0.25">
      <c r="A266" s="182"/>
      <c r="B266" s="183"/>
      <c r="C266" s="182"/>
      <c r="D266" s="181"/>
      <c r="E266" s="168"/>
      <c r="F266" s="181"/>
      <c r="G266" s="165">
        <f>SUM(G265:G265)</f>
        <v>0</v>
      </c>
      <c r="H266" s="165">
        <f>SUM(H265:H265)</f>
        <v>0</v>
      </c>
      <c r="I266" s="165">
        <f>SUM(I265:I265)</f>
        <v>0</v>
      </c>
      <c r="J266" s="165">
        <f>SUM(J265:J265)</f>
        <v>0</v>
      </c>
      <c r="K266" s="165">
        <f>SUM(K265:K265)</f>
        <v>0</v>
      </c>
      <c r="L266" s="165">
        <f>SUM(L265:L265)</f>
        <v>0</v>
      </c>
      <c r="M266" s="165">
        <f>SUM(M265:M265)</f>
        <v>0</v>
      </c>
      <c r="N266" s="165">
        <f>SUM(N265:N265)</f>
        <v>0</v>
      </c>
      <c r="O266" s="165">
        <f>SUM(O265:O265)</f>
        <v>0</v>
      </c>
      <c r="P266" s="165">
        <f>SUM(P265:P265)</f>
        <v>0</v>
      </c>
      <c r="Q266" s="165">
        <f>SUM(Q265:Q265)</f>
        <v>0</v>
      </c>
      <c r="R266" s="165">
        <f>SUM(R265:R265)</f>
        <v>0</v>
      </c>
      <c r="S266" s="165">
        <f>SUM(S265:S265)</f>
        <v>0</v>
      </c>
    </row>
    <row r="267" spans="1:19" ht="15.75" x14ac:dyDescent="0.25">
      <c r="A267" s="180" t="s">
        <v>25</v>
      </c>
      <c r="B267" s="179"/>
      <c r="C267" s="178"/>
      <c r="D267" s="178"/>
      <c r="E267" s="178"/>
      <c r="F267" s="178"/>
      <c r="G267" s="177"/>
      <c r="H267" s="177"/>
      <c r="I267" s="177"/>
      <c r="J267" s="177"/>
      <c r="K267" s="177"/>
      <c r="L267" s="177"/>
      <c r="M267" s="177"/>
      <c r="N267" s="177"/>
      <c r="O267" s="177"/>
      <c r="P267" s="177"/>
      <c r="Q267" s="177"/>
      <c r="R267" s="177"/>
      <c r="S267" s="177"/>
    </row>
    <row r="268" spans="1:19" ht="31.5" x14ac:dyDescent="0.25">
      <c r="A268" s="173" t="s">
        <v>285</v>
      </c>
      <c r="B268" s="168" t="s">
        <v>286</v>
      </c>
      <c r="C268" s="173" t="s">
        <v>287</v>
      </c>
      <c r="D268" s="175">
        <v>6</v>
      </c>
      <c r="E268" s="174" t="s">
        <v>35</v>
      </c>
      <c r="F268" s="175" t="s">
        <v>35</v>
      </c>
      <c r="G268" s="171"/>
      <c r="H268" s="368"/>
      <c r="I268" s="367"/>
      <c r="J268" s="367">
        <v>40000</v>
      </c>
      <c r="K268" s="367"/>
      <c r="L268" s="367"/>
      <c r="M268" s="367"/>
      <c r="N268" s="367"/>
      <c r="O268" s="171"/>
      <c r="P268" s="170">
        <f>SUM(I268:O268)</f>
        <v>40000</v>
      </c>
      <c r="Q268" s="170">
        <f>SUM(P268-G268)</f>
        <v>40000</v>
      </c>
      <c r="R268" s="170">
        <f>SUM(Q268-O268)</f>
        <v>40000</v>
      </c>
      <c r="S268" s="170">
        <f>H268</f>
        <v>0</v>
      </c>
    </row>
    <row r="269" spans="1:19" ht="31.5" x14ac:dyDescent="0.25">
      <c r="A269" s="189" t="s">
        <v>288</v>
      </c>
      <c r="B269" s="168" t="s">
        <v>280</v>
      </c>
      <c r="C269" s="173" t="s">
        <v>289</v>
      </c>
      <c r="D269" s="175">
        <v>7</v>
      </c>
      <c r="E269" s="174" t="s">
        <v>290</v>
      </c>
      <c r="F269" s="175" t="s">
        <v>35</v>
      </c>
      <c r="G269" s="171"/>
      <c r="H269" s="368"/>
      <c r="I269" s="367">
        <v>25000</v>
      </c>
      <c r="J269" s="367">
        <v>25000</v>
      </c>
      <c r="K269" s="367"/>
      <c r="L269" s="367">
        <v>25000</v>
      </c>
      <c r="M269" s="367"/>
      <c r="N269" s="367"/>
      <c r="O269" s="171"/>
      <c r="P269" s="170">
        <f>SUM(I269:O269)</f>
        <v>75000</v>
      </c>
      <c r="Q269" s="170">
        <f>SUM(P269-G269)</f>
        <v>75000</v>
      </c>
      <c r="R269" s="170">
        <f>SUM(Q269-O269)</f>
        <v>75000</v>
      </c>
      <c r="S269" s="170">
        <f>H269</f>
        <v>0</v>
      </c>
    </row>
    <row r="270" spans="1:19" ht="47.25" x14ac:dyDescent="0.25">
      <c r="A270" s="173" t="s">
        <v>291</v>
      </c>
      <c r="B270" s="168" t="s">
        <v>292</v>
      </c>
      <c r="C270" s="173" t="s">
        <v>293</v>
      </c>
      <c r="D270" s="175">
        <v>5</v>
      </c>
      <c r="E270" s="174" t="s">
        <v>290</v>
      </c>
      <c r="F270" s="175" t="s">
        <v>35</v>
      </c>
      <c r="G270" s="171"/>
      <c r="H270" s="166"/>
      <c r="I270" s="171">
        <v>50000</v>
      </c>
      <c r="J270" s="367"/>
      <c r="K270" s="367"/>
      <c r="L270" s="367"/>
      <c r="M270" s="367"/>
      <c r="N270" s="367"/>
      <c r="O270" s="171"/>
      <c r="P270" s="170">
        <f>SUM(I270:O270)</f>
        <v>50000</v>
      </c>
      <c r="Q270" s="170">
        <f>SUM(P270-G270)</f>
        <v>50000</v>
      </c>
      <c r="R270" s="170">
        <f>SUM(Q270-O270)</f>
        <v>50000</v>
      </c>
      <c r="S270" s="170">
        <f>H270</f>
        <v>0</v>
      </c>
    </row>
    <row r="271" spans="1:19" ht="63" x14ac:dyDescent="0.25">
      <c r="A271" s="173" t="s">
        <v>294</v>
      </c>
      <c r="B271" s="168" t="s">
        <v>286</v>
      </c>
      <c r="C271" s="173" t="s">
        <v>295</v>
      </c>
      <c r="D271" s="175">
        <v>20</v>
      </c>
      <c r="E271" s="174" t="s">
        <v>290</v>
      </c>
      <c r="F271" s="175" t="s">
        <v>35</v>
      </c>
      <c r="G271" s="171"/>
      <c r="H271" s="368"/>
      <c r="I271" s="367">
        <v>50000</v>
      </c>
      <c r="J271" s="367">
        <v>40000</v>
      </c>
      <c r="K271" s="367">
        <v>40000</v>
      </c>
      <c r="L271" s="367"/>
      <c r="M271" s="367"/>
      <c r="N271" s="367"/>
      <c r="O271" s="171"/>
      <c r="P271" s="170">
        <f>SUM(I271:O271)</f>
        <v>130000</v>
      </c>
      <c r="Q271" s="170">
        <f>SUM(P271-G271)</f>
        <v>130000</v>
      </c>
      <c r="R271" s="170">
        <f>SUM(Q271-O271)</f>
        <v>130000</v>
      </c>
      <c r="S271" s="170">
        <f>H271</f>
        <v>0</v>
      </c>
    </row>
    <row r="272" spans="1:19" ht="15.75" x14ac:dyDescent="0.25">
      <c r="A272" s="182"/>
      <c r="B272" s="183"/>
      <c r="C272" s="182"/>
      <c r="D272" s="181"/>
      <c r="E272" s="168"/>
      <c r="F272" s="181"/>
      <c r="G272" s="165">
        <f>SUM(G268:G271)</f>
        <v>0</v>
      </c>
      <c r="H272" s="165">
        <f>SUM(H268:H271)</f>
        <v>0</v>
      </c>
      <c r="I272" s="165">
        <f>SUM(I268:I271)</f>
        <v>125000</v>
      </c>
      <c r="J272" s="165">
        <f>SUM(J268:J271)</f>
        <v>105000</v>
      </c>
      <c r="K272" s="165">
        <f>SUM(K268:K271)</f>
        <v>40000</v>
      </c>
      <c r="L272" s="165">
        <f>SUM(L268:L271)</f>
        <v>25000</v>
      </c>
      <c r="M272" s="165">
        <f>SUM(M268:M271)</f>
        <v>0</v>
      </c>
      <c r="N272" s="165">
        <f>SUM(N268:N271)</f>
        <v>0</v>
      </c>
      <c r="O272" s="165">
        <f>SUM(O268:O271)</f>
        <v>0</v>
      </c>
      <c r="P272" s="165">
        <f>SUM(P268:P271)</f>
        <v>295000</v>
      </c>
      <c r="Q272" s="165">
        <f>SUM(Q268:Q271)</f>
        <v>295000</v>
      </c>
      <c r="R272" s="165">
        <f>SUM(R268:R271)</f>
        <v>295000</v>
      </c>
      <c r="S272" s="165">
        <f>SUM(S268:S271)</f>
        <v>0</v>
      </c>
    </row>
    <row r="273" spans="1:19" ht="15.75" x14ac:dyDescent="0.25">
      <c r="A273" s="180" t="s">
        <v>26</v>
      </c>
      <c r="B273" s="179"/>
      <c r="C273" s="178"/>
      <c r="D273" s="178"/>
      <c r="E273" s="178"/>
      <c r="F273" s="178"/>
      <c r="G273" s="177"/>
      <c r="H273" s="177"/>
      <c r="I273" s="177"/>
      <c r="J273" s="177"/>
      <c r="K273" s="177"/>
      <c r="L273" s="177"/>
      <c r="M273" s="177"/>
      <c r="N273" s="177"/>
      <c r="O273" s="177"/>
      <c r="P273" s="177"/>
      <c r="Q273" s="177" t="s">
        <v>27</v>
      </c>
      <c r="R273" s="177"/>
      <c r="S273" s="176"/>
    </row>
    <row r="274" spans="1:19" ht="78.75" x14ac:dyDescent="0.25">
      <c r="A274" s="173" t="s">
        <v>296</v>
      </c>
      <c r="B274" s="168" t="s">
        <v>286</v>
      </c>
      <c r="C274" s="173" t="s">
        <v>297</v>
      </c>
      <c r="D274" s="175"/>
      <c r="E274" s="174"/>
      <c r="F274" s="173"/>
      <c r="G274" s="171"/>
      <c r="H274" s="172"/>
      <c r="I274" s="171"/>
      <c r="J274" s="171">
        <v>35000</v>
      </c>
      <c r="K274" s="171"/>
      <c r="L274" s="171"/>
      <c r="M274" s="171"/>
      <c r="N274" s="171"/>
      <c r="O274" s="171"/>
      <c r="P274" s="170">
        <f>SUM(I274:O274)</f>
        <v>35000</v>
      </c>
      <c r="Q274" s="170">
        <f>SUM(P274-G274)</f>
        <v>35000</v>
      </c>
      <c r="R274" s="170">
        <f>SUM(Q274-O274)</f>
        <v>35000</v>
      </c>
      <c r="S274" s="170">
        <f>H274</f>
        <v>0</v>
      </c>
    </row>
    <row r="275" spans="1:19" ht="15.75" x14ac:dyDescent="0.25">
      <c r="A275" s="169"/>
      <c r="B275" s="168"/>
      <c r="C275" s="167"/>
      <c r="D275" s="166"/>
      <c r="E275" s="167"/>
      <c r="F275" s="166"/>
      <c r="G275" s="165">
        <f>SUM(G274)</f>
        <v>0</v>
      </c>
      <c r="H275" s="165">
        <f>SUM(H274)</f>
        <v>0</v>
      </c>
      <c r="I275" s="165">
        <f>SUM(I274)</f>
        <v>0</v>
      </c>
      <c r="J275" s="165">
        <f>SUM(J274)</f>
        <v>35000</v>
      </c>
      <c r="K275" s="165">
        <f>SUM(K274)</f>
        <v>0</v>
      </c>
      <c r="L275" s="165">
        <f>SUM(L274)</f>
        <v>0</v>
      </c>
      <c r="M275" s="165">
        <f>SUM(M274)</f>
        <v>0</v>
      </c>
      <c r="N275" s="165">
        <f>SUM(N274)</f>
        <v>0</v>
      </c>
      <c r="O275" s="165">
        <f>SUM(O274)</f>
        <v>0</v>
      </c>
      <c r="P275" s="165">
        <f>SUM(P274)</f>
        <v>35000</v>
      </c>
      <c r="Q275" s="165">
        <f>SUM(Q274)</f>
        <v>35000</v>
      </c>
      <c r="R275" s="165">
        <f>SUM(R274)</f>
        <v>35000</v>
      </c>
      <c r="S275" s="165">
        <f>SUM(S274)</f>
        <v>0</v>
      </c>
    </row>
    <row r="276" spans="1:19" ht="16.5" thickBot="1" x14ac:dyDescent="0.3">
      <c r="A276" s="164"/>
      <c r="B276" s="163"/>
      <c r="C276" s="162"/>
      <c r="D276" s="161"/>
      <c r="E276" s="162"/>
      <c r="F276" s="161"/>
      <c r="G276" s="160"/>
      <c r="H276" s="160"/>
      <c r="I276" s="158"/>
      <c r="J276" s="158"/>
      <c r="K276" s="158"/>
      <c r="L276" s="158"/>
      <c r="M276" s="158"/>
      <c r="N276" s="158"/>
      <c r="O276" s="158"/>
      <c r="P276" s="159"/>
      <c r="Q276" s="159"/>
      <c r="R276" s="158"/>
      <c r="S276" s="158"/>
    </row>
    <row r="277" spans="1:19" ht="17.25" thickTop="1" thickBot="1" x14ac:dyDescent="0.3">
      <c r="A277" s="157" t="s">
        <v>28</v>
      </c>
      <c r="B277" s="156"/>
      <c r="C277" s="155"/>
      <c r="D277" s="155"/>
      <c r="E277" s="155"/>
      <c r="F277" s="155"/>
      <c r="G277" s="154">
        <f>SUM(G263+G266+G272+G275)</f>
        <v>0</v>
      </c>
      <c r="H277" s="154">
        <f>SUM(H263+H266+H272+H275)</f>
        <v>7200</v>
      </c>
      <c r="I277" s="154">
        <f>SUM(I263+I266+I272+I275)</f>
        <v>220000</v>
      </c>
      <c r="J277" s="154">
        <f>SUM(J263+J266+J272+J275)</f>
        <v>140000</v>
      </c>
      <c r="K277" s="154">
        <f>SUM(K263+K266+K272+K275)</f>
        <v>40000</v>
      </c>
      <c r="L277" s="154">
        <f>SUM(L263+L266+L272+L275)</f>
        <v>25000</v>
      </c>
      <c r="M277" s="154">
        <f>SUM(M263+M266+M272+M275)</f>
        <v>0</v>
      </c>
      <c r="N277" s="154">
        <f>SUM(N263+N266+N272+N275)</f>
        <v>0</v>
      </c>
      <c r="O277" s="154">
        <f>SUM(O263+O266+O272+O275)</f>
        <v>0</v>
      </c>
      <c r="P277" s="154">
        <f>SUM(P263+P266+P272+P275)</f>
        <v>425000</v>
      </c>
      <c r="Q277" s="154">
        <f>SUM(Q263+Q266+Q272+Q275)</f>
        <v>425000</v>
      </c>
      <c r="R277" s="154">
        <f>SUM(R263+R266+R272+R275)</f>
        <v>425000</v>
      </c>
      <c r="S277" s="154">
        <f>SUM(S263+S266+S272+S275)</f>
        <v>7200</v>
      </c>
    </row>
    <row r="278" spans="1:19" s="1" customFormat="1" ht="17.25" thickTop="1" thickBot="1" x14ac:dyDescent="0.3">
      <c r="A278" s="3"/>
      <c r="B278" s="3"/>
      <c r="C278" s="3"/>
      <c r="D278" s="3"/>
      <c r="E278" s="3"/>
      <c r="F278" s="3"/>
      <c r="G278" s="3"/>
      <c r="H278" s="3"/>
      <c r="I278" s="3"/>
      <c r="J278" s="3"/>
      <c r="K278" s="3"/>
      <c r="L278" s="3"/>
      <c r="M278" s="3"/>
      <c r="N278" s="3"/>
      <c r="O278" s="3"/>
      <c r="P278" s="3"/>
      <c r="Q278" s="3"/>
      <c r="R278" s="3"/>
      <c r="S278" s="3"/>
    </row>
    <row r="279" spans="1:19" ht="15.75" thickTop="1" x14ac:dyDescent="0.25">
      <c r="A279" s="366" t="s">
        <v>298</v>
      </c>
      <c r="B279" s="366"/>
      <c r="C279" s="366"/>
      <c r="D279" s="366"/>
      <c r="E279" s="366"/>
      <c r="F279" s="366"/>
      <c r="G279" s="366"/>
      <c r="H279" s="366"/>
      <c r="I279" s="366"/>
      <c r="J279" s="366"/>
      <c r="K279" s="366"/>
      <c r="L279" s="366"/>
      <c r="M279" s="366"/>
      <c r="N279" s="366"/>
      <c r="O279" s="366"/>
      <c r="P279" s="366"/>
      <c r="Q279" s="366"/>
      <c r="R279" s="366"/>
      <c r="S279" s="366"/>
    </row>
    <row r="280" spans="1:19" x14ac:dyDescent="0.25">
      <c r="A280" s="365"/>
      <c r="B280" s="365"/>
      <c r="C280" s="365"/>
      <c r="D280" s="365"/>
      <c r="E280" s="365"/>
      <c r="F280" s="365"/>
      <c r="G280" s="365"/>
      <c r="H280" s="365"/>
      <c r="I280" s="365"/>
      <c r="J280" s="365"/>
      <c r="K280" s="365"/>
      <c r="L280" s="365"/>
      <c r="M280" s="365"/>
      <c r="N280" s="365"/>
      <c r="O280" s="365"/>
      <c r="P280" s="365"/>
      <c r="Q280" s="365"/>
      <c r="R280" s="365"/>
      <c r="S280" s="365"/>
    </row>
    <row r="281" spans="1:19" ht="47.25" x14ac:dyDescent="0.25">
      <c r="A281" s="364" t="s">
        <v>0</v>
      </c>
      <c r="B281" s="363" t="s">
        <v>1</v>
      </c>
      <c r="C281" s="363" t="s">
        <v>2</v>
      </c>
      <c r="D281" s="362" t="s">
        <v>3</v>
      </c>
      <c r="E281" s="360" t="s">
        <v>4</v>
      </c>
      <c r="F281" s="362" t="s">
        <v>5</v>
      </c>
      <c r="G281" s="362" t="s">
        <v>6</v>
      </c>
      <c r="H281" s="360" t="s">
        <v>7</v>
      </c>
      <c r="I281" s="361" t="s">
        <v>8</v>
      </c>
      <c r="J281" s="361" t="s">
        <v>9</v>
      </c>
      <c r="K281" s="361" t="s">
        <v>10</v>
      </c>
      <c r="L281" s="361" t="s">
        <v>11</v>
      </c>
      <c r="M281" s="361" t="s">
        <v>12</v>
      </c>
      <c r="N281" s="361" t="s">
        <v>13</v>
      </c>
      <c r="O281" s="360" t="s">
        <v>14</v>
      </c>
      <c r="P281" s="360" t="s">
        <v>15</v>
      </c>
      <c r="Q281" s="360" t="s">
        <v>16</v>
      </c>
      <c r="R281" s="360" t="s">
        <v>17</v>
      </c>
      <c r="S281" s="360" t="s">
        <v>18</v>
      </c>
    </row>
    <row r="282" spans="1:19" ht="15.75" x14ac:dyDescent="0.25">
      <c r="A282" s="350" t="s">
        <v>19</v>
      </c>
      <c r="B282" s="349"/>
      <c r="C282" s="348"/>
      <c r="D282" s="348"/>
      <c r="E282" s="348"/>
      <c r="F282" s="348"/>
      <c r="G282" s="347"/>
      <c r="H282" s="347"/>
      <c r="I282" s="347"/>
      <c r="J282" s="347"/>
      <c r="K282" s="347"/>
      <c r="L282" s="347"/>
      <c r="M282" s="347"/>
      <c r="N282" s="347"/>
      <c r="O282" s="347"/>
      <c r="P282" s="347"/>
      <c r="Q282" s="347"/>
      <c r="R282" s="347"/>
      <c r="S282" s="346"/>
    </row>
    <row r="283" spans="1:19" ht="15.75" x14ac:dyDescent="0.25">
      <c r="A283" s="189" t="s">
        <v>299</v>
      </c>
      <c r="B283" s="307" t="s">
        <v>300</v>
      </c>
      <c r="C283" s="173" t="s">
        <v>301</v>
      </c>
      <c r="D283" s="191">
        <v>20</v>
      </c>
      <c r="E283" s="191" t="s">
        <v>54</v>
      </c>
      <c r="F283" s="357" t="s">
        <v>302</v>
      </c>
      <c r="G283" s="359">
        <v>350000</v>
      </c>
      <c r="H283" s="345">
        <v>5000</v>
      </c>
      <c r="I283" s="358" t="s">
        <v>303</v>
      </c>
      <c r="J283" s="358">
        <v>350000</v>
      </c>
      <c r="K283" s="356"/>
      <c r="L283" s="356"/>
      <c r="M283" s="356"/>
      <c r="N283" s="356"/>
      <c r="O283" s="356"/>
      <c r="P283" s="344">
        <f>SUM(I283:O283)</f>
        <v>350000</v>
      </c>
      <c r="Q283" s="344">
        <f>SUM(P283-G283)</f>
        <v>0</v>
      </c>
      <c r="R283" s="344">
        <f>SUM(Q283-O283)</f>
        <v>0</v>
      </c>
      <c r="S283" s="344">
        <f>H283</f>
        <v>5000</v>
      </c>
    </row>
    <row r="284" spans="1:19" ht="15.75" x14ac:dyDescent="0.25">
      <c r="A284" s="189" t="s">
        <v>304</v>
      </c>
      <c r="B284" s="307" t="s">
        <v>300</v>
      </c>
      <c r="C284" s="173" t="s">
        <v>305</v>
      </c>
      <c r="D284" s="192">
        <v>30</v>
      </c>
      <c r="E284" s="191" t="s">
        <v>54</v>
      </c>
      <c r="F284" s="357" t="s">
        <v>302</v>
      </c>
      <c r="G284" s="359">
        <v>384000</v>
      </c>
      <c r="H284" s="345">
        <v>3000</v>
      </c>
      <c r="I284" s="358" t="s">
        <v>303</v>
      </c>
      <c r="J284" s="358">
        <v>384000</v>
      </c>
      <c r="K284" s="356"/>
      <c r="L284" s="356"/>
      <c r="M284" s="356"/>
      <c r="N284" s="356"/>
      <c r="O284" s="356"/>
      <c r="P284" s="344">
        <f>SUM(I284:O284)</f>
        <v>384000</v>
      </c>
      <c r="Q284" s="344">
        <f>SUM(P284-G284)</f>
        <v>0</v>
      </c>
      <c r="R284" s="344">
        <f>SUM(Q284-O284)</f>
        <v>0</v>
      </c>
      <c r="S284" s="344">
        <f>H284</f>
        <v>3000</v>
      </c>
    </row>
    <row r="285" spans="1:19" ht="15.75" x14ac:dyDescent="0.25">
      <c r="A285" s="189" t="s">
        <v>306</v>
      </c>
      <c r="B285" s="307"/>
      <c r="C285" s="173"/>
      <c r="D285" s="192">
        <v>30</v>
      </c>
      <c r="E285" s="191" t="s">
        <v>64</v>
      </c>
      <c r="F285" s="357" t="s">
        <v>54</v>
      </c>
      <c r="G285" s="359"/>
      <c r="H285" s="345"/>
      <c r="I285" s="358">
        <v>225000</v>
      </c>
      <c r="J285" s="358"/>
      <c r="K285" s="356"/>
      <c r="L285" s="356"/>
      <c r="M285" s="356"/>
      <c r="N285" s="356"/>
      <c r="O285" s="356"/>
      <c r="P285" s="344">
        <f>SUM(I285:O285)</f>
        <v>225000</v>
      </c>
      <c r="Q285" s="344">
        <f>SUM(P285-G285)</f>
        <v>225000</v>
      </c>
      <c r="R285" s="344">
        <f>SUM(Q285-O285)</f>
        <v>225000</v>
      </c>
      <c r="S285" s="344">
        <f>H285</f>
        <v>0</v>
      </c>
    </row>
    <row r="286" spans="1:19" ht="15.75" x14ac:dyDescent="0.25">
      <c r="A286" s="189" t="s">
        <v>307</v>
      </c>
      <c r="B286" s="307" t="s">
        <v>308</v>
      </c>
      <c r="C286" s="173" t="s">
        <v>309</v>
      </c>
      <c r="D286" s="192">
        <v>25</v>
      </c>
      <c r="E286" s="191" t="s">
        <v>54</v>
      </c>
      <c r="F286" s="357" t="s">
        <v>54</v>
      </c>
      <c r="G286" s="356">
        <v>0</v>
      </c>
      <c r="H286" s="345"/>
      <c r="I286" s="356"/>
      <c r="J286" s="356"/>
      <c r="K286" s="356"/>
      <c r="L286" s="356"/>
      <c r="M286" s="356"/>
      <c r="N286" s="356">
        <v>500000</v>
      </c>
      <c r="O286" s="356"/>
      <c r="P286" s="344">
        <f>SUM(I286:O286)</f>
        <v>500000</v>
      </c>
      <c r="Q286" s="344">
        <f>SUM(P286-G286)</f>
        <v>500000</v>
      </c>
      <c r="R286" s="344">
        <f>SUM(Q286-O286)</f>
        <v>500000</v>
      </c>
      <c r="S286" s="344">
        <f>H286</f>
        <v>0</v>
      </c>
    </row>
    <row r="287" spans="1:19" ht="15.75" x14ac:dyDescent="0.25">
      <c r="A287" s="188"/>
      <c r="B287" s="183"/>
      <c r="C287" s="188"/>
      <c r="D287" s="188"/>
      <c r="E287" s="187"/>
      <c r="F287" s="351"/>
      <c r="G287" s="341">
        <f>SUM(G283:G286)</f>
        <v>734000</v>
      </c>
      <c r="H287" s="341">
        <f>SUM(H283:H286)</f>
        <v>8000</v>
      </c>
      <c r="I287" s="341">
        <f>SUM(I283:I286)</f>
        <v>225000</v>
      </c>
      <c r="J287" s="341">
        <f>SUM(J283:J286)</f>
        <v>734000</v>
      </c>
      <c r="K287" s="341">
        <f>SUM(K283:K286)</f>
        <v>0</v>
      </c>
      <c r="L287" s="341">
        <f>SUM(L283:L286)</f>
        <v>0</v>
      </c>
      <c r="M287" s="341">
        <f>SUM(M283:M286)</f>
        <v>0</v>
      </c>
      <c r="N287" s="341">
        <f>SUM(N283:N286)</f>
        <v>500000</v>
      </c>
      <c r="O287" s="341">
        <f>SUM(O283:O286)</f>
        <v>0</v>
      </c>
      <c r="P287" s="341">
        <f>SUM(P283:P286)</f>
        <v>1459000</v>
      </c>
      <c r="Q287" s="341">
        <f>SUM(Q283:Q286)</f>
        <v>725000</v>
      </c>
      <c r="R287" s="341">
        <f>SUM(R283:R286)</f>
        <v>725000</v>
      </c>
      <c r="S287" s="341">
        <f>SUM(S283:S286)</f>
        <v>8000</v>
      </c>
    </row>
    <row r="288" spans="1:19" ht="15.75" x14ac:dyDescent="0.25">
      <c r="A288" s="350" t="s">
        <v>24</v>
      </c>
      <c r="B288" s="349"/>
      <c r="C288" s="348"/>
      <c r="D288" s="348"/>
      <c r="E288" s="348"/>
      <c r="F288" s="348"/>
      <c r="G288" s="347"/>
      <c r="H288" s="347"/>
      <c r="I288" s="347"/>
      <c r="J288" s="347"/>
      <c r="K288" s="347"/>
      <c r="L288" s="347"/>
      <c r="M288" s="347"/>
      <c r="N288" s="347"/>
      <c r="O288" s="347"/>
      <c r="P288" s="347"/>
      <c r="Q288" s="347"/>
      <c r="R288" s="347"/>
      <c r="S288" s="347"/>
    </row>
    <row r="289" spans="1:19" ht="15.75" x14ac:dyDescent="0.25">
      <c r="A289" s="189" t="s">
        <v>310</v>
      </c>
      <c r="B289" s="187" t="s">
        <v>308</v>
      </c>
      <c r="C289" s="173" t="s">
        <v>311</v>
      </c>
      <c r="D289" s="174"/>
      <c r="E289" s="174"/>
      <c r="F289" s="174" t="s">
        <v>302</v>
      </c>
      <c r="G289" s="171">
        <v>1250000</v>
      </c>
      <c r="H289" s="173">
        <v>5000</v>
      </c>
      <c r="I289" s="355" t="s">
        <v>303</v>
      </c>
      <c r="J289" s="354" t="s">
        <v>303</v>
      </c>
      <c r="K289" s="354">
        <v>1250000</v>
      </c>
      <c r="L289" s="171"/>
      <c r="M289" s="171"/>
      <c r="N289" s="171"/>
      <c r="O289" s="171"/>
      <c r="P289" s="344">
        <f>SUM(I289:O289)</f>
        <v>1250000</v>
      </c>
      <c r="Q289" s="344">
        <f>(P289-G289)</f>
        <v>0</v>
      </c>
      <c r="R289" s="344">
        <f>(Q289-O289)</f>
        <v>0</v>
      </c>
      <c r="S289" s="344">
        <f>(H289)</f>
        <v>5000</v>
      </c>
    </row>
    <row r="290" spans="1:19" ht="15.75" x14ac:dyDescent="0.25">
      <c r="A290" s="173" t="s">
        <v>312</v>
      </c>
      <c r="B290" s="187" t="s">
        <v>300</v>
      </c>
      <c r="C290" s="173" t="s">
        <v>313</v>
      </c>
      <c r="D290" s="175">
        <v>10</v>
      </c>
      <c r="E290" s="174" t="s">
        <v>54</v>
      </c>
      <c r="F290" s="174" t="s">
        <v>54</v>
      </c>
      <c r="G290" s="171">
        <v>0</v>
      </c>
      <c r="H290" s="345"/>
      <c r="I290" s="287">
        <v>12000</v>
      </c>
      <c r="J290" s="287"/>
      <c r="K290" s="171"/>
      <c r="L290" s="171"/>
      <c r="M290" s="171"/>
      <c r="N290" s="171"/>
      <c r="O290" s="171"/>
      <c r="P290" s="344">
        <f>SUM(I290:O290)</f>
        <v>12000</v>
      </c>
      <c r="Q290" s="344">
        <f>(P290-G290)</f>
        <v>12000</v>
      </c>
      <c r="R290" s="344">
        <f>(Q290-O290)</f>
        <v>12000</v>
      </c>
      <c r="S290" s="344">
        <f>(H290)</f>
        <v>0</v>
      </c>
    </row>
    <row r="291" spans="1:19" ht="15.75" x14ac:dyDescent="0.25">
      <c r="A291" s="173" t="s">
        <v>303</v>
      </c>
      <c r="B291" s="187"/>
      <c r="C291" s="173"/>
      <c r="D291" s="175"/>
      <c r="E291" s="174"/>
      <c r="F291" s="175"/>
      <c r="G291" s="171">
        <v>0</v>
      </c>
      <c r="H291" s="345" t="s">
        <v>303</v>
      </c>
      <c r="I291" s="171"/>
      <c r="J291" s="171"/>
      <c r="K291" s="171"/>
      <c r="L291" s="171"/>
      <c r="M291" s="171"/>
      <c r="N291" s="171"/>
      <c r="O291" s="171"/>
      <c r="P291" s="344">
        <f>SUM(I291:O291)</f>
        <v>0</v>
      </c>
      <c r="Q291" s="344">
        <f>(P291-G291)</f>
        <v>0</v>
      </c>
      <c r="R291" s="344">
        <f>(Q291-O291)</f>
        <v>0</v>
      </c>
      <c r="S291" s="344" t="str">
        <f>(H291)</f>
        <v xml:space="preserve"> </v>
      </c>
    </row>
    <row r="292" spans="1:19" ht="15.75" x14ac:dyDescent="0.25">
      <c r="A292" s="188"/>
      <c r="B292" s="183"/>
      <c r="C292" s="188"/>
      <c r="D292" s="351"/>
      <c r="E292" s="187"/>
      <c r="F292" s="351"/>
      <c r="G292" s="341">
        <f>SUM(G289:G291)</f>
        <v>1250000</v>
      </c>
      <c r="H292" s="341">
        <f>SUM(H289:H291)</f>
        <v>5000</v>
      </c>
      <c r="I292" s="341">
        <f>SUM(I289:I291)</f>
        <v>12000</v>
      </c>
      <c r="J292" s="341">
        <f>SUM(J289:J291)</f>
        <v>0</v>
      </c>
      <c r="K292" s="341">
        <f>SUM(K289:K291)</f>
        <v>1250000</v>
      </c>
      <c r="L292" s="341">
        <f>SUM(L289:L291)</f>
        <v>0</v>
      </c>
      <c r="M292" s="341">
        <f>SUM(M289:M291)</f>
        <v>0</v>
      </c>
      <c r="N292" s="341">
        <f>SUM(N289:N291)</f>
        <v>0</v>
      </c>
      <c r="O292" s="341">
        <f>SUM(O289:O291)</f>
        <v>0</v>
      </c>
      <c r="P292" s="341">
        <f>SUM(P289:P291)</f>
        <v>1262000</v>
      </c>
      <c r="Q292" s="341">
        <f>SUM(Q289:Q291)</f>
        <v>12000</v>
      </c>
      <c r="R292" s="341">
        <f>SUM(R289:R291)</f>
        <v>12000</v>
      </c>
      <c r="S292" s="341">
        <f>SUM(S289:S291)</f>
        <v>5000</v>
      </c>
    </row>
    <row r="293" spans="1:19" ht="15.75" x14ac:dyDescent="0.25">
      <c r="A293" s="350" t="s">
        <v>25</v>
      </c>
      <c r="B293" s="349"/>
      <c r="C293" s="348"/>
      <c r="D293" s="348"/>
      <c r="E293" s="348"/>
      <c r="F293" s="348"/>
      <c r="G293" s="347"/>
      <c r="H293" s="347"/>
      <c r="I293" s="347"/>
      <c r="J293" s="347"/>
      <c r="K293" s="347"/>
      <c r="L293" s="347"/>
      <c r="M293" s="347"/>
      <c r="N293" s="347"/>
      <c r="O293" s="347"/>
      <c r="P293" s="347"/>
      <c r="Q293" s="347"/>
      <c r="R293" s="347"/>
      <c r="S293" s="347"/>
    </row>
    <row r="294" spans="1:19" ht="31.5" x14ac:dyDescent="0.25">
      <c r="A294" s="173" t="s">
        <v>314</v>
      </c>
      <c r="B294" s="187" t="s">
        <v>300</v>
      </c>
      <c r="C294" s="173" t="s">
        <v>315</v>
      </c>
      <c r="D294" s="175">
        <v>15</v>
      </c>
      <c r="E294" s="174" t="s">
        <v>54</v>
      </c>
      <c r="F294" s="175" t="s">
        <v>54</v>
      </c>
      <c r="G294" s="171">
        <v>0</v>
      </c>
      <c r="H294" s="345">
        <v>0</v>
      </c>
      <c r="I294" s="287">
        <v>55000</v>
      </c>
      <c r="J294" s="287">
        <v>225000</v>
      </c>
      <c r="K294" s="287">
        <v>225000</v>
      </c>
      <c r="L294" s="287">
        <v>25000</v>
      </c>
      <c r="M294" s="287">
        <v>25000</v>
      </c>
      <c r="N294" s="171"/>
      <c r="O294" s="171"/>
      <c r="P294" s="344">
        <f>SUM(J294:O294)</f>
        <v>500000</v>
      </c>
      <c r="Q294" s="344">
        <f>SUM(P294-G294)</f>
        <v>500000</v>
      </c>
      <c r="R294" s="344">
        <f>SUM(Q294-O294)</f>
        <v>500000</v>
      </c>
      <c r="S294" s="344">
        <f>H294</f>
        <v>0</v>
      </c>
    </row>
    <row r="295" spans="1:19" ht="15.75" x14ac:dyDescent="0.25">
      <c r="A295" s="173" t="s">
        <v>316</v>
      </c>
      <c r="B295" s="187" t="s">
        <v>308</v>
      </c>
      <c r="C295" s="173" t="s">
        <v>317</v>
      </c>
      <c r="D295" s="175">
        <v>15</v>
      </c>
      <c r="E295" s="174" t="s">
        <v>54</v>
      </c>
      <c r="F295" s="175" t="s">
        <v>54</v>
      </c>
      <c r="G295" s="171"/>
      <c r="H295" s="345"/>
      <c r="I295" s="287">
        <v>30000</v>
      </c>
      <c r="J295" s="287"/>
      <c r="K295" s="287"/>
      <c r="L295" s="287"/>
      <c r="M295" s="287"/>
      <c r="N295" s="171"/>
      <c r="O295" s="171"/>
      <c r="P295" s="344">
        <f>SUM(J295:O295)</f>
        <v>0</v>
      </c>
      <c r="Q295" s="344">
        <f>SUM(P295-G295)</f>
        <v>0</v>
      </c>
      <c r="R295" s="344">
        <f>SUM(Q295-O295)</f>
        <v>0</v>
      </c>
      <c r="S295" s="344">
        <f>H295</f>
        <v>0</v>
      </c>
    </row>
    <row r="296" spans="1:19" ht="15.75" x14ac:dyDescent="0.25">
      <c r="A296" s="173" t="s">
        <v>318</v>
      </c>
      <c r="B296" s="187" t="s">
        <v>308</v>
      </c>
      <c r="C296" s="173" t="s">
        <v>319</v>
      </c>
      <c r="D296" s="175">
        <v>10</v>
      </c>
      <c r="E296" s="174" t="s">
        <v>54</v>
      </c>
      <c r="F296" s="175" t="s">
        <v>54</v>
      </c>
      <c r="G296" s="171">
        <v>0</v>
      </c>
      <c r="H296" s="345" t="s">
        <v>303</v>
      </c>
      <c r="I296" s="287">
        <v>30000</v>
      </c>
      <c r="J296" s="287"/>
      <c r="K296" s="287"/>
      <c r="L296" s="287"/>
      <c r="M296" s="287"/>
      <c r="N296" s="171"/>
      <c r="O296" s="171">
        <v>0</v>
      </c>
      <c r="P296" s="344">
        <f>SUM(J296:O296)</f>
        <v>0</v>
      </c>
      <c r="Q296" s="344">
        <f>SUM(P296-G296)</f>
        <v>0</v>
      </c>
      <c r="R296" s="344">
        <f>SUM(Q296-O296)</f>
        <v>0</v>
      </c>
      <c r="S296" s="344" t="str">
        <f>H296</f>
        <v xml:space="preserve"> </v>
      </c>
    </row>
    <row r="297" spans="1:19" ht="15.75" x14ac:dyDescent="0.25">
      <c r="A297" s="173" t="s">
        <v>320</v>
      </c>
      <c r="B297" s="187" t="s">
        <v>308</v>
      </c>
      <c r="C297" s="173" t="s">
        <v>321</v>
      </c>
      <c r="D297" s="175">
        <v>5</v>
      </c>
      <c r="E297" s="174" t="s">
        <v>54</v>
      </c>
      <c r="F297" s="175" t="s">
        <v>54</v>
      </c>
      <c r="G297" s="171">
        <v>0</v>
      </c>
      <c r="H297" s="345" t="s">
        <v>303</v>
      </c>
      <c r="I297" s="287" t="s">
        <v>303</v>
      </c>
      <c r="J297" s="287">
        <v>10000</v>
      </c>
      <c r="K297" s="287"/>
      <c r="L297" s="287"/>
      <c r="M297" s="287"/>
      <c r="N297" s="171"/>
      <c r="O297" s="171"/>
      <c r="P297" s="344">
        <f>SUM(J297:O297)</f>
        <v>10000</v>
      </c>
      <c r="Q297" s="344">
        <f>SUM(P297-G297)</f>
        <v>10000</v>
      </c>
      <c r="R297" s="344">
        <f>SUM(Q297-O297)</f>
        <v>10000</v>
      </c>
      <c r="S297" s="344" t="str">
        <f>H297</f>
        <v xml:space="preserve"> </v>
      </c>
    </row>
    <row r="298" spans="1:19" ht="15.75" x14ac:dyDescent="0.25">
      <c r="A298" s="173" t="s">
        <v>322</v>
      </c>
      <c r="B298" s="187" t="s">
        <v>300</v>
      </c>
      <c r="C298" s="173" t="s">
        <v>321</v>
      </c>
      <c r="D298" s="175">
        <v>30</v>
      </c>
      <c r="E298" s="174" t="s">
        <v>64</v>
      </c>
      <c r="F298" s="175" t="s">
        <v>54</v>
      </c>
      <c r="G298" s="171">
        <v>0</v>
      </c>
      <c r="H298" s="345"/>
      <c r="I298" s="287">
        <v>34000</v>
      </c>
      <c r="J298" s="287">
        <v>35000</v>
      </c>
      <c r="K298" s="287">
        <v>36000</v>
      </c>
      <c r="L298" s="287">
        <v>37000</v>
      </c>
      <c r="M298" s="287">
        <v>38000</v>
      </c>
      <c r="N298" s="171"/>
      <c r="O298" s="171"/>
      <c r="P298" s="344">
        <f>SUM(J298:O298)</f>
        <v>146000</v>
      </c>
      <c r="Q298" s="344">
        <f>SUM(P298-G298)</f>
        <v>146000</v>
      </c>
      <c r="R298" s="344">
        <f>SUM(Q298-O298)</f>
        <v>146000</v>
      </c>
      <c r="S298" s="344">
        <f>H298</f>
        <v>0</v>
      </c>
    </row>
    <row r="299" spans="1:19" ht="15.75" x14ac:dyDescent="0.25">
      <c r="A299" s="188" t="s">
        <v>303</v>
      </c>
      <c r="B299" s="353"/>
      <c r="C299" s="188"/>
      <c r="D299" s="186"/>
      <c r="E299" s="187"/>
      <c r="F299" s="186"/>
      <c r="G299" s="171">
        <v>0</v>
      </c>
      <c r="H299" s="345"/>
      <c r="I299" s="171"/>
      <c r="J299" s="287"/>
      <c r="K299" s="171"/>
      <c r="L299" s="171"/>
      <c r="M299" s="171"/>
      <c r="N299" s="171"/>
      <c r="O299" s="171"/>
      <c r="P299" s="344">
        <f>SUM(J299:O299)</f>
        <v>0</v>
      </c>
      <c r="Q299" s="344">
        <f>SUM(P299-G299)</f>
        <v>0</v>
      </c>
      <c r="R299" s="344">
        <f>SUM(Q299-O299)</f>
        <v>0</v>
      </c>
      <c r="S299" s="344">
        <f>H299</f>
        <v>0</v>
      </c>
    </row>
    <row r="300" spans="1:19" ht="15.75" x14ac:dyDescent="0.25">
      <c r="A300" s="188"/>
      <c r="B300" s="183"/>
      <c r="C300" s="188"/>
      <c r="D300" s="352"/>
      <c r="E300" s="187"/>
      <c r="F300" s="351"/>
      <c r="G300" s="341">
        <f>SUM(G294:G298)</f>
        <v>0</v>
      </c>
      <c r="H300" s="341">
        <f>SUM(H294:H298)</f>
        <v>0</v>
      </c>
      <c r="I300" s="341">
        <f>SUM(I294:I298)</f>
        <v>149000</v>
      </c>
      <c r="J300" s="341">
        <f>SUM(J294:J298)</f>
        <v>270000</v>
      </c>
      <c r="K300" s="341">
        <f>SUM(K294:K298)</f>
        <v>261000</v>
      </c>
      <c r="L300" s="341">
        <f>SUM(L294:L298)</f>
        <v>62000</v>
      </c>
      <c r="M300" s="341">
        <f>SUM(M294:M298)</f>
        <v>63000</v>
      </c>
      <c r="N300" s="341">
        <f>SUM(N294:N298)</f>
        <v>0</v>
      </c>
      <c r="O300" s="341">
        <f>SUM(O294:O298)</f>
        <v>0</v>
      </c>
      <c r="P300" s="341">
        <f>SUM(P294:P298)</f>
        <v>656000</v>
      </c>
      <c r="Q300" s="341">
        <f>SUM(Q294:Q298)</f>
        <v>656000</v>
      </c>
      <c r="R300" s="341">
        <f>SUM(R294:R298)</f>
        <v>656000</v>
      </c>
      <c r="S300" s="341">
        <f>SUM(S294:S298)</f>
        <v>0</v>
      </c>
    </row>
    <row r="301" spans="1:19" ht="15.75" x14ac:dyDescent="0.25">
      <c r="A301" s="350" t="s">
        <v>26</v>
      </c>
      <c r="B301" s="349"/>
      <c r="C301" s="348"/>
      <c r="D301" s="348"/>
      <c r="E301" s="348"/>
      <c r="F301" s="348"/>
      <c r="G301" s="347"/>
      <c r="H301" s="347"/>
      <c r="I301" s="347"/>
      <c r="J301" s="347"/>
      <c r="K301" s="347"/>
      <c r="L301" s="347"/>
      <c r="M301" s="347"/>
      <c r="N301" s="347"/>
      <c r="O301" s="347"/>
      <c r="P301" s="347"/>
      <c r="Q301" s="347" t="s">
        <v>27</v>
      </c>
      <c r="R301" s="347"/>
      <c r="S301" s="346"/>
    </row>
    <row r="302" spans="1:19" ht="15.75" x14ac:dyDescent="0.25">
      <c r="A302" s="173" t="s">
        <v>323</v>
      </c>
      <c r="B302" s="187" t="s">
        <v>300</v>
      </c>
      <c r="C302" s="173" t="s">
        <v>313</v>
      </c>
      <c r="D302" s="175">
        <v>10</v>
      </c>
      <c r="E302" s="174" t="s">
        <v>54</v>
      </c>
      <c r="F302" s="174" t="s">
        <v>54</v>
      </c>
      <c r="G302" s="171">
        <v>0</v>
      </c>
      <c r="H302" s="345" t="s">
        <v>303</v>
      </c>
      <c r="I302" s="287">
        <v>10000</v>
      </c>
      <c r="J302" s="287"/>
      <c r="K302" s="287"/>
      <c r="L302" s="287"/>
      <c r="M302" s="287"/>
      <c r="N302" s="171"/>
      <c r="O302" s="171"/>
      <c r="P302" s="344">
        <f>SUM(I302:O302)</f>
        <v>10000</v>
      </c>
      <c r="Q302" s="344">
        <f>SUM(P302-G302)</f>
        <v>10000</v>
      </c>
      <c r="R302" s="344">
        <f>SUM(Q302-O302)</f>
        <v>10000</v>
      </c>
      <c r="S302" s="344" t="str">
        <f>H302</f>
        <v xml:space="preserve"> </v>
      </c>
    </row>
    <row r="303" spans="1:19" ht="15.75" x14ac:dyDescent="0.25">
      <c r="A303" s="173" t="s">
        <v>324</v>
      </c>
      <c r="B303" s="187" t="s">
        <v>308</v>
      </c>
      <c r="C303" s="173" t="s">
        <v>325</v>
      </c>
      <c r="D303" s="175">
        <v>15</v>
      </c>
      <c r="E303" s="174" t="s">
        <v>54</v>
      </c>
      <c r="F303" s="174" t="s">
        <v>54</v>
      </c>
      <c r="G303" s="171">
        <v>0</v>
      </c>
      <c r="H303" s="345">
        <v>0</v>
      </c>
      <c r="I303" s="287" t="s">
        <v>303</v>
      </c>
      <c r="J303" s="287" t="s">
        <v>303</v>
      </c>
      <c r="K303" s="287">
        <v>30000</v>
      </c>
      <c r="L303" s="287"/>
      <c r="M303" s="287"/>
      <c r="N303" s="171"/>
      <c r="O303" s="171"/>
      <c r="P303" s="344">
        <f>SUM(I303:O303)</f>
        <v>30000</v>
      </c>
      <c r="Q303" s="344">
        <f>SUM(P303-G303)</f>
        <v>30000</v>
      </c>
      <c r="R303" s="344">
        <f>SUM(Q303-O303)</f>
        <v>30000</v>
      </c>
      <c r="S303" s="344">
        <f>H303</f>
        <v>0</v>
      </c>
    </row>
    <row r="304" spans="1:19" ht="15.75" x14ac:dyDescent="0.25">
      <c r="A304" s="173" t="s">
        <v>326</v>
      </c>
      <c r="B304" s="187" t="s">
        <v>308</v>
      </c>
      <c r="C304" s="173" t="s">
        <v>325</v>
      </c>
      <c r="D304" s="175">
        <v>20</v>
      </c>
      <c r="E304" s="174" t="s">
        <v>54</v>
      </c>
      <c r="F304" s="174" t="s">
        <v>54</v>
      </c>
      <c r="G304" s="171">
        <v>0</v>
      </c>
      <c r="H304" s="345" t="s">
        <v>303</v>
      </c>
      <c r="I304" s="287" t="s">
        <v>303</v>
      </c>
      <c r="J304" s="287" t="s">
        <v>303</v>
      </c>
      <c r="K304" s="287">
        <v>25000</v>
      </c>
      <c r="L304" s="287"/>
      <c r="M304" s="287"/>
      <c r="N304" s="171"/>
      <c r="O304" s="171"/>
      <c r="P304" s="344">
        <f>SUM(I304:O304)</f>
        <v>25000</v>
      </c>
      <c r="Q304" s="344">
        <f>SUM(P304-G304)</f>
        <v>25000</v>
      </c>
      <c r="R304" s="344">
        <f>SUM(Q304-O304)</f>
        <v>25000</v>
      </c>
      <c r="S304" s="344" t="str">
        <f>H304</f>
        <v xml:space="preserve"> </v>
      </c>
    </row>
    <row r="305" spans="1:19" ht="15.75" x14ac:dyDescent="0.25">
      <c r="A305" s="173" t="s">
        <v>327</v>
      </c>
      <c r="B305" s="187" t="s">
        <v>300</v>
      </c>
      <c r="C305" s="173" t="s">
        <v>328</v>
      </c>
      <c r="D305" s="175">
        <v>8</v>
      </c>
      <c r="E305" s="174" t="s">
        <v>54</v>
      </c>
      <c r="F305" s="174" t="s">
        <v>54</v>
      </c>
      <c r="G305" s="171">
        <v>0</v>
      </c>
      <c r="H305" s="345">
        <v>4400</v>
      </c>
      <c r="I305" s="287" t="s">
        <v>303</v>
      </c>
      <c r="J305" s="287">
        <v>45000</v>
      </c>
      <c r="K305" s="287"/>
      <c r="L305" s="287"/>
      <c r="M305" s="287"/>
      <c r="N305" s="171"/>
      <c r="O305" s="171"/>
      <c r="P305" s="344">
        <f>SUM(I305:O305)</f>
        <v>45000</v>
      </c>
      <c r="Q305" s="344">
        <f>SUM(P305-G305)</f>
        <v>45000</v>
      </c>
      <c r="R305" s="344">
        <f>SUM(Q305-O305)</f>
        <v>45000</v>
      </c>
      <c r="S305" s="344">
        <f>H305</f>
        <v>4400</v>
      </c>
    </row>
    <row r="306" spans="1:19" ht="15.75" x14ac:dyDescent="0.25">
      <c r="A306" s="173" t="s">
        <v>329</v>
      </c>
      <c r="B306" s="187" t="s">
        <v>300</v>
      </c>
      <c r="C306" s="173" t="s">
        <v>328</v>
      </c>
      <c r="D306" s="175">
        <v>15</v>
      </c>
      <c r="E306" s="174" t="s">
        <v>54</v>
      </c>
      <c r="F306" s="174" t="s">
        <v>54</v>
      </c>
      <c r="G306" s="171">
        <v>0</v>
      </c>
      <c r="H306" s="345">
        <v>17000</v>
      </c>
      <c r="I306" s="287"/>
      <c r="J306" s="287" t="s">
        <v>303</v>
      </c>
      <c r="K306" s="287">
        <v>105000</v>
      </c>
      <c r="L306" s="287"/>
      <c r="M306" s="287"/>
      <c r="N306" s="171"/>
      <c r="O306" s="171"/>
      <c r="P306" s="344">
        <f>SUM(I306:O306)</f>
        <v>105000</v>
      </c>
      <c r="Q306" s="344">
        <f>SUM(P306-G306)</f>
        <v>105000</v>
      </c>
      <c r="R306" s="344">
        <f>SUM(Q306-O306)</f>
        <v>105000</v>
      </c>
      <c r="S306" s="344">
        <f>H306</f>
        <v>17000</v>
      </c>
    </row>
    <row r="307" spans="1:19" ht="15.75" x14ac:dyDescent="0.25">
      <c r="A307" s="173" t="s">
        <v>330</v>
      </c>
      <c r="B307" s="187" t="s">
        <v>300</v>
      </c>
      <c r="C307" s="173" t="s">
        <v>328</v>
      </c>
      <c r="D307" s="175">
        <v>15</v>
      </c>
      <c r="E307" s="174" t="s">
        <v>54</v>
      </c>
      <c r="F307" s="175" t="s">
        <v>54</v>
      </c>
      <c r="G307" s="171">
        <v>0</v>
      </c>
      <c r="H307" s="345">
        <v>4500</v>
      </c>
      <c r="I307" s="287">
        <v>55000</v>
      </c>
      <c r="J307" s="287"/>
      <c r="K307" s="287" t="s">
        <v>303</v>
      </c>
      <c r="L307" s="287"/>
      <c r="M307" s="287"/>
      <c r="N307" s="171"/>
      <c r="O307" s="171"/>
      <c r="P307" s="344">
        <f>SUM(I307:O307)</f>
        <v>55000</v>
      </c>
      <c r="Q307" s="344">
        <f>SUM(P307-G307)</f>
        <v>55000</v>
      </c>
      <c r="R307" s="344">
        <f>SUM(Q307-O307)</f>
        <v>55000</v>
      </c>
      <c r="S307" s="344">
        <f>H307</f>
        <v>4500</v>
      </c>
    </row>
    <row r="308" spans="1:19" ht="15.75" x14ac:dyDescent="0.25">
      <c r="A308" s="173" t="s">
        <v>331</v>
      </c>
      <c r="B308" s="187" t="s">
        <v>300</v>
      </c>
      <c r="C308" s="173" t="s">
        <v>332</v>
      </c>
      <c r="D308" s="175">
        <v>5</v>
      </c>
      <c r="E308" s="174" t="s">
        <v>54</v>
      </c>
      <c r="F308" s="175" t="s">
        <v>54</v>
      </c>
      <c r="G308" s="171">
        <v>0</v>
      </c>
      <c r="H308" s="345" t="s">
        <v>303</v>
      </c>
      <c r="I308" s="287" t="s">
        <v>303</v>
      </c>
      <c r="J308" s="287">
        <v>13500</v>
      </c>
      <c r="K308" s="287" t="s">
        <v>303</v>
      </c>
      <c r="L308" s="287">
        <v>14000</v>
      </c>
      <c r="M308" s="287" t="s">
        <v>303</v>
      </c>
      <c r="N308" s="171">
        <v>14500</v>
      </c>
      <c r="O308" s="171"/>
      <c r="P308" s="344">
        <f>SUM(I308:O308)</f>
        <v>42000</v>
      </c>
      <c r="Q308" s="344">
        <f>SUM(P308-G308)</f>
        <v>42000</v>
      </c>
      <c r="R308" s="344">
        <f>SUM(Q308-O308)</f>
        <v>42000</v>
      </c>
      <c r="S308" s="344" t="str">
        <f>H308</f>
        <v xml:space="preserve"> </v>
      </c>
    </row>
    <row r="309" spans="1:19" ht="15.75" x14ac:dyDescent="0.25">
      <c r="A309" s="173"/>
      <c r="B309" s="187"/>
      <c r="C309" s="173"/>
      <c r="D309" s="175"/>
      <c r="E309" s="174"/>
      <c r="F309" s="175"/>
      <c r="G309" s="171"/>
      <c r="H309" s="345"/>
      <c r="I309" s="171"/>
      <c r="J309" s="171"/>
      <c r="K309" s="171"/>
      <c r="L309" s="171"/>
      <c r="M309" s="171"/>
      <c r="N309" s="171"/>
      <c r="O309" s="171"/>
      <c r="P309" s="344">
        <f>SUM(I309:O309)</f>
        <v>0</v>
      </c>
      <c r="Q309" s="344">
        <f>SUM(P309-G309)</f>
        <v>0</v>
      </c>
      <c r="R309" s="344">
        <f>SUM(Q309-O309)</f>
        <v>0</v>
      </c>
      <c r="S309" s="344">
        <f>H309</f>
        <v>0</v>
      </c>
    </row>
    <row r="310" spans="1:19" ht="15.75" x14ac:dyDescent="0.25">
      <c r="A310" s="343"/>
      <c r="B310" s="187"/>
      <c r="C310" s="173"/>
      <c r="D310" s="342"/>
      <c r="E310" s="173"/>
      <c r="F310" s="342"/>
      <c r="G310" s="341">
        <f>SUM(G302:G308)</f>
        <v>0</v>
      </c>
      <c r="H310" s="341">
        <f>SUM(H302:H308)</f>
        <v>25900</v>
      </c>
      <c r="I310" s="341">
        <f>SUM(I302:I308)</f>
        <v>65000</v>
      </c>
      <c r="J310" s="341">
        <f>SUM(J302:J308)</f>
        <v>58500</v>
      </c>
      <c r="K310" s="341">
        <f>SUM(K302:K308)</f>
        <v>160000</v>
      </c>
      <c r="L310" s="341">
        <f>SUM(L302:L308)</f>
        <v>14000</v>
      </c>
      <c r="M310" s="341">
        <f>SUM(M302:M308)</f>
        <v>0</v>
      </c>
      <c r="N310" s="341">
        <f>SUM(N302:N308)</f>
        <v>14500</v>
      </c>
      <c r="O310" s="341">
        <f>SUM(O302:O308)</f>
        <v>0</v>
      </c>
      <c r="P310" s="341">
        <f>SUM(P302:P308)</f>
        <v>312000</v>
      </c>
      <c r="Q310" s="341">
        <f>SUM(Q302:Q308)</f>
        <v>312000</v>
      </c>
      <c r="R310" s="341">
        <f>SUM(R302:R308)</f>
        <v>312000</v>
      </c>
      <c r="S310" s="341">
        <f>SUM(S302:S308)</f>
        <v>25900</v>
      </c>
    </row>
    <row r="311" spans="1:19" ht="16.5" thickBot="1" x14ac:dyDescent="0.3">
      <c r="A311" s="340"/>
      <c r="B311" s="339"/>
      <c r="C311" s="338"/>
      <c r="D311" s="337"/>
      <c r="E311" s="338"/>
      <c r="F311" s="337"/>
      <c r="G311" s="336"/>
      <c r="H311" s="335"/>
      <c r="I311" s="334"/>
      <c r="J311" s="334"/>
      <c r="K311" s="334"/>
      <c r="L311" s="334"/>
      <c r="M311" s="334"/>
      <c r="N311" s="334"/>
      <c r="O311" s="334"/>
      <c r="P311" s="335"/>
      <c r="Q311" s="335"/>
      <c r="R311" s="334"/>
      <c r="S311" s="334"/>
    </row>
    <row r="312" spans="1:19" ht="17.25" thickTop="1" thickBot="1" x14ac:dyDescent="0.3">
      <c r="A312" s="333" t="s">
        <v>28</v>
      </c>
      <c r="B312" s="332"/>
      <c r="C312" s="331"/>
      <c r="D312" s="331"/>
      <c r="E312" s="331"/>
      <c r="F312" s="331"/>
      <c r="G312" s="330">
        <f>SUM(G287+G292+G300+G310)</f>
        <v>1984000</v>
      </c>
      <c r="H312" s="330">
        <f>SUM(H287+H292+H300+H310)</f>
        <v>38900</v>
      </c>
      <c r="I312" s="330">
        <f>SUM(I287+I292+I300+I310)</f>
        <v>451000</v>
      </c>
      <c r="J312" s="330">
        <f>SUM(J287+J292+J300+J310)</f>
        <v>1062500</v>
      </c>
      <c r="K312" s="330">
        <f>SUM(K287+K292+K300+K310)</f>
        <v>1671000</v>
      </c>
      <c r="L312" s="330">
        <f>SUM(L287+L292+L300+L310)</f>
        <v>76000</v>
      </c>
      <c r="M312" s="330">
        <f>SUM(M287+M292+M300+M310)</f>
        <v>63000</v>
      </c>
      <c r="N312" s="330">
        <f>SUM(N287+N292+N300+N310)</f>
        <v>514500</v>
      </c>
      <c r="O312" s="330">
        <f>SUM(O287+O292+O300+O310)</f>
        <v>0</v>
      </c>
      <c r="P312" s="330">
        <f>SUM(P287+P292+P300+P310)</f>
        <v>3689000</v>
      </c>
      <c r="Q312" s="330">
        <f>SUM(Q287+Q292+Q300+Q310)</f>
        <v>1705000</v>
      </c>
      <c r="R312" s="330">
        <f>SUM(R287+R292+R300+R310)</f>
        <v>1705000</v>
      </c>
      <c r="S312" s="330">
        <f>SUM(S287+S292+S300+S310)</f>
        <v>38900</v>
      </c>
    </row>
    <row r="313" spans="1:19" s="1" customFormat="1" ht="17.25" thickTop="1" thickBot="1" x14ac:dyDescent="0.3">
      <c r="A313" s="3"/>
      <c r="B313" s="3"/>
      <c r="C313" s="3"/>
      <c r="D313" s="3"/>
      <c r="E313" s="3"/>
      <c r="F313" s="3"/>
      <c r="G313" s="3"/>
      <c r="H313" s="3"/>
      <c r="I313" s="3"/>
      <c r="J313" s="3"/>
      <c r="K313" s="3"/>
      <c r="L313" s="3"/>
      <c r="M313" s="3"/>
      <c r="N313" s="3"/>
      <c r="O313" s="3"/>
      <c r="P313" s="3"/>
      <c r="Q313" s="3"/>
      <c r="R313" s="3"/>
      <c r="S313" s="3"/>
    </row>
    <row r="314" spans="1:19" ht="15.75" thickTop="1" x14ac:dyDescent="0.25">
      <c r="A314" s="61" t="s">
        <v>333</v>
      </c>
      <c r="B314" s="60"/>
      <c r="C314" s="60"/>
      <c r="D314" s="60"/>
      <c r="E314" s="60"/>
      <c r="F314" s="60"/>
      <c r="G314" s="60"/>
      <c r="H314" s="60"/>
      <c r="I314" s="60"/>
      <c r="J314" s="60"/>
      <c r="K314" s="60"/>
      <c r="L314" s="60"/>
      <c r="M314" s="60"/>
      <c r="N314" s="60"/>
      <c r="O314" s="60"/>
      <c r="P314" s="60"/>
      <c r="Q314" s="60"/>
      <c r="R314" s="60"/>
      <c r="S314" s="60"/>
    </row>
    <row r="315" spans="1:19" x14ac:dyDescent="0.25">
      <c r="A315" s="59"/>
      <c r="B315" s="59"/>
      <c r="C315" s="59"/>
      <c r="D315" s="59"/>
      <c r="E315" s="59"/>
      <c r="F315" s="59"/>
      <c r="G315" s="59"/>
      <c r="H315" s="59"/>
      <c r="I315" s="59"/>
      <c r="J315" s="59"/>
      <c r="K315" s="59"/>
      <c r="L315" s="59"/>
      <c r="M315" s="59"/>
      <c r="N315" s="59"/>
      <c r="O315" s="59"/>
      <c r="P315" s="59"/>
      <c r="Q315" s="59"/>
      <c r="R315" s="59"/>
      <c r="S315" s="59"/>
    </row>
    <row r="316" spans="1:19" ht="47.25" x14ac:dyDescent="0.25">
      <c r="A316" s="102" t="s">
        <v>0</v>
      </c>
      <c r="B316" s="101" t="s">
        <v>1</v>
      </c>
      <c r="C316" s="101" t="s">
        <v>2</v>
      </c>
      <c r="D316" s="57" t="s">
        <v>3</v>
      </c>
      <c r="E316" s="55" t="s">
        <v>4</v>
      </c>
      <c r="F316" s="57" t="s">
        <v>5</v>
      </c>
      <c r="G316" s="57" t="s">
        <v>6</v>
      </c>
      <c r="H316" s="57" t="s">
        <v>7</v>
      </c>
      <c r="I316" s="56" t="s">
        <v>8</v>
      </c>
      <c r="J316" s="56" t="s">
        <v>9</v>
      </c>
      <c r="K316" s="56" t="s">
        <v>10</v>
      </c>
      <c r="L316" s="56" t="s">
        <v>11</v>
      </c>
      <c r="M316" s="56" t="s">
        <v>334</v>
      </c>
      <c r="N316" s="56" t="s">
        <v>13</v>
      </c>
      <c r="O316" s="55" t="s">
        <v>14</v>
      </c>
      <c r="P316" s="55" t="s">
        <v>15</v>
      </c>
      <c r="Q316" s="55" t="s">
        <v>16</v>
      </c>
      <c r="R316" s="55" t="s">
        <v>17</v>
      </c>
      <c r="S316" s="55" t="s">
        <v>18</v>
      </c>
    </row>
    <row r="317" spans="1:19" ht="15.75" x14ac:dyDescent="0.25">
      <c r="A317" s="180" t="s">
        <v>19</v>
      </c>
      <c r="B317" s="329"/>
      <c r="C317" s="329"/>
      <c r="D317" s="329"/>
      <c r="E317" s="329"/>
      <c r="F317" s="177"/>
      <c r="G317" s="177"/>
      <c r="H317" s="177"/>
      <c r="I317" s="177"/>
      <c r="J317" s="177"/>
      <c r="K317" s="177"/>
      <c r="L317" s="177"/>
      <c r="M317" s="177"/>
      <c r="N317" s="177"/>
      <c r="O317" s="177"/>
      <c r="P317" s="177"/>
      <c r="Q317" s="177"/>
      <c r="R317" s="177"/>
      <c r="S317" s="176"/>
    </row>
    <row r="318" spans="1:19" ht="15.75" x14ac:dyDescent="0.25">
      <c r="A318" s="294" t="s">
        <v>335</v>
      </c>
      <c r="B318" s="168" t="s">
        <v>336</v>
      </c>
      <c r="C318" s="173" t="s">
        <v>337</v>
      </c>
      <c r="D318" s="328">
        <v>10</v>
      </c>
      <c r="E318" s="292" t="s">
        <v>64</v>
      </c>
      <c r="F318" s="190" t="s">
        <v>338</v>
      </c>
      <c r="G318" s="172">
        <v>5000</v>
      </c>
      <c r="H318" s="172"/>
      <c r="I318" s="172">
        <v>5000</v>
      </c>
      <c r="J318" s="172">
        <v>5000</v>
      </c>
      <c r="K318" s="172">
        <v>5000</v>
      </c>
      <c r="L318" s="172">
        <v>5000</v>
      </c>
      <c r="M318" s="172">
        <v>5000</v>
      </c>
      <c r="N318" s="172"/>
      <c r="O318" s="172"/>
      <c r="P318" s="170">
        <f>SUM(I318:O318)</f>
        <v>25000</v>
      </c>
      <c r="Q318" s="170">
        <f>SUM(P318-G318)</f>
        <v>20000</v>
      </c>
      <c r="R318" s="170">
        <f>SUM(Q318-O318)</f>
        <v>20000</v>
      </c>
      <c r="S318" s="170">
        <v>2000</v>
      </c>
    </row>
    <row r="319" spans="1:19" ht="15.75" x14ac:dyDescent="0.25">
      <c r="A319" s="294" t="s">
        <v>339</v>
      </c>
      <c r="B319" s="168" t="s">
        <v>45</v>
      </c>
      <c r="C319" s="173" t="s">
        <v>337</v>
      </c>
      <c r="D319" s="328">
        <v>15</v>
      </c>
      <c r="E319" s="292" t="s">
        <v>54</v>
      </c>
      <c r="F319" s="190"/>
      <c r="G319" s="172"/>
      <c r="H319" s="172"/>
      <c r="I319" s="172">
        <v>0</v>
      </c>
      <c r="J319" s="172">
        <v>0</v>
      </c>
      <c r="K319" s="172">
        <v>125000</v>
      </c>
      <c r="L319" s="172">
        <v>0</v>
      </c>
      <c r="M319" s="172">
        <v>0</v>
      </c>
      <c r="N319" s="172"/>
      <c r="O319" s="172"/>
      <c r="P319" s="170">
        <f>SUM(I319:O319)</f>
        <v>125000</v>
      </c>
      <c r="Q319" s="170">
        <f>SUM(P319-G319)</f>
        <v>125000</v>
      </c>
      <c r="R319" s="170">
        <f>SUM(Q319-O319)</f>
        <v>125000</v>
      </c>
      <c r="S319" s="170">
        <v>5000</v>
      </c>
    </row>
    <row r="320" spans="1:19" ht="15.75" x14ac:dyDescent="0.25">
      <c r="A320" s="326"/>
      <c r="B320" s="327"/>
      <c r="C320" s="326"/>
      <c r="D320" s="326"/>
      <c r="E320" s="324"/>
      <c r="F320" s="181"/>
      <c r="G320" s="165">
        <f>SUM(G318:G319)</f>
        <v>5000</v>
      </c>
      <c r="H320" s="165">
        <f>SUM(H318:H319)</f>
        <v>0</v>
      </c>
      <c r="I320" s="165">
        <f>SUM(I318:I319)</f>
        <v>5000</v>
      </c>
      <c r="J320" s="165">
        <f>SUM(J318:J319)</f>
        <v>5000</v>
      </c>
      <c r="K320" s="165">
        <f>SUM(K318:K319)</f>
        <v>130000</v>
      </c>
      <c r="L320" s="165">
        <f>SUM(L318:L319)</f>
        <v>5000</v>
      </c>
      <c r="M320" s="165">
        <f>SUM(M318:M319)</f>
        <v>5000</v>
      </c>
      <c r="N320" s="165">
        <f>SUM(N318:N319)</f>
        <v>0</v>
      </c>
      <c r="O320" s="165">
        <f>SUM(O318:O319)</f>
        <v>0</v>
      </c>
      <c r="P320" s="165">
        <f>SUM(P318:P319)</f>
        <v>150000</v>
      </c>
      <c r="Q320" s="165">
        <f>SUM(Q318:Q319)</f>
        <v>145000</v>
      </c>
      <c r="R320" s="165">
        <f>SUM(R318:R319)</f>
        <v>145000</v>
      </c>
      <c r="S320" s="165">
        <f>SUM(S318:S319)</f>
        <v>7000</v>
      </c>
    </row>
    <row r="321" spans="1:19" ht="15.75" x14ac:dyDescent="0.25">
      <c r="A321" s="180" t="s">
        <v>24</v>
      </c>
      <c r="B321" s="179"/>
      <c r="C321" s="178"/>
      <c r="D321" s="178"/>
      <c r="E321" s="178"/>
      <c r="F321" s="178"/>
      <c r="G321" s="177"/>
      <c r="H321" s="177"/>
      <c r="I321" s="177"/>
      <c r="J321" s="177"/>
      <c r="K321" s="177"/>
      <c r="L321" s="177"/>
      <c r="M321" s="177"/>
      <c r="N321" s="177"/>
      <c r="O321" s="177"/>
      <c r="P321" s="177"/>
      <c r="Q321" s="177"/>
      <c r="R321" s="177"/>
      <c r="S321" s="177"/>
    </row>
    <row r="322" spans="1:19" ht="15.75" x14ac:dyDescent="0.25">
      <c r="A322" s="189" t="s">
        <v>340</v>
      </c>
      <c r="B322" s="168" t="s">
        <v>336</v>
      </c>
      <c r="C322" s="173" t="s">
        <v>337</v>
      </c>
      <c r="D322" s="174">
        <v>15</v>
      </c>
      <c r="E322" s="174" t="s">
        <v>54</v>
      </c>
      <c r="F322" s="173"/>
      <c r="G322" s="287"/>
      <c r="H322" s="167">
        <v>0</v>
      </c>
      <c r="I322" s="171">
        <v>0</v>
      </c>
      <c r="J322" s="171">
        <v>175000</v>
      </c>
      <c r="K322" s="171">
        <v>0</v>
      </c>
      <c r="L322" s="171">
        <v>0</v>
      </c>
      <c r="M322" s="171">
        <v>0</v>
      </c>
      <c r="N322" s="171"/>
      <c r="O322" s="171"/>
      <c r="P322" s="170">
        <f>SUM(I322:O322)</f>
        <v>175000</v>
      </c>
      <c r="Q322" s="170">
        <f>SUM(P322-G322)</f>
        <v>175000</v>
      </c>
      <c r="R322" s="170">
        <f>SUM(Q322-O322)</f>
        <v>175000</v>
      </c>
      <c r="S322" s="170">
        <v>5000</v>
      </c>
    </row>
    <row r="323" spans="1:19" ht="15.75" x14ac:dyDescent="0.25">
      <c r="A323" s="326"/>
      <c r="B323" s="327"/>
      <c r="C323" s="326"/>
      <c r="D323" s="325"/>
      <c r="E323" s="324"/>
      <c r="F323" s="181"/>
      <c r="G323" s="165">
        <f>SUM(G322:G322)</f>
        <v>0</v>
      </c>
      <c r="H323" s="165">
        <f>SUM(H322:H322)</f>
        <v>0</v>
      </c>
      <c r="I323" s="165">
        <f>SUM(I322:I322)</f>
        <v>0</v>
      </c>
      <c r="J323" s="165">
        <f>SUM(J322:J322)</f>
        <v>175000</v>
      </c>
      <c r="K323" s="165">
        <f>SUM(K322:K322)</f>
        <v>0</v>
      </c>
      <c r="L323" s="165">
        <f>SUM(L322:L322)</f>
        <v>0</v>
      </c>
      <c r="M323" s="165">
        <f>SUM(M322:M322)</f>
        <v>0</v>
      </c>
      <c r="N323" s="165">
        <f>SUM(N322:N322)</f>
        <v>0</v>
      </c>
      <c r="O323" s="165">
        <f>SUM(O322:O322)</f>
        <v>0</v>
      </c>
      <c r="P323" s="165">
        <f>SUM(P322:P322)</f>
        <v>175000</v>
      </c>
      <c r="Q323" s="165">
        <f>SUM(Q322:Q322)</f>
        <v>175000</v>
      </c>
      <c r="R323" s="165">
        <f>SUM(R322:R322)</f>
        <v>175000</v>
      </c>
      <c r="S323" s="165">
        <f>SUM(S322:S322)</f>
        <v>5000</v>
      </c>
    </row>
    <row r="324" spans="1:19" ht="15.75" x14ac:dyDescent="0.25">
      <c r="A324" s="180" t="s">
        <v>25</v>
      </c>
      <c r="B324" s="179"/>
      <c r="C324" s="178"/>
      <c r="D324" s="178"/>
      <c r="E324" s="178"/>
      <c r="F324" s="178"/>
      <c r="G324" s="177"/>
      <c r="H324" s="177"/>
      <c r="I324" s="177"/>
      <c r="J324" s="177"/>
      <c r="K324" s="177"/>
      <c r="L324" s="177"/>
      <c r="M324" s="177"/>
      <c r="N324" s="177"/>
      <c r="O324" s="177"/>
      <c r="P324" s="177"/>
      <c r="Q324" s="177"/>
      <c r="R324" s="177"/>
      <c r="S324" s="177"/>
    </row>
    <row r="325" spans="1:19" ht="15.75" x14ac:dyDescent="0.25">
      <c r="A325" s="173" t="s">
        <v>341</v>
      </c>
      <c r="B325" s="168" t="s">
        <v>37</v>
      </c>
      <c r="C325" s="173" t="s">
        <v>342</v>
      </c>
      <c r="D325" s="174">
        <v>10</v>
      </c>
      <c r="E325" s="174" t="s">
        <v>54</v>
      </c>
      <c r="F325" s="174"/>
      <c r="G325" s="287"/>
      <c r="H325" s="288">
        <v>0</v>
      </c>
      <c r="I325" s="171">
        <v>15000</v>
      </c>
      <c r="J325" s="171"/>
      <c r="K325" s="171"/>
      <c r="L325" s="171"/>
      <c r="M325" s="171"/>
      <c r="N325" s="171"/>
      <c r="O325" s="171"/>
      <c r="P325" s="170">
        <f>SUM(I325:O325)</f>
        <v>15000</v>
      </c>
      <c r="Q325" s="170">
        <f>SUM(P325-G325)</f>
        <v>15000</v>
      </c>
      <c r="R325" s="170">
        <f>SUM(Q325-O325)</f>
        <v>15000</v>
      </c>
      <c r="S325" s="170">
        <f>H325</f>
        <v>0</v>
      </c>
    </row>
    <row r="326" spans="1:19" ht="15.75" x14ac:dyDescent="0.25">
      <c r="A326" s="326"/>
      <c r="B326" s="327"/>
      <c r="C326" s="326"/>
      <c r="D326" s="325"/>
      <c r="E326" s="324"/>
      <c r="F326" s="181"/>
      <c r="G326" s="165">
        <f>SUM(G325:G325)</f>
        <v>0</v>
      </c>
      <c r="H326" s="165">
        <f>SUM(H325:H325)</f>
        <v>0</v>
      </c>
      <c r="I326" s="165">
        <f>SUM(I325:I325)</f>
        <v>15000</v>
      </c>
      <c r="J326" s="165">
        <f>SUM(J325:J325)</f>
        <v>0</v>
      </c>
      <c r="K326" s="165">
        <f>SUM(K325:K325)</f>
        <v>0</v>
      </c>
      <c r="L326" s="165">
        <f>SUM(L325:L325)</f>
        <v>0</v>
      </c>
      <c r="M326" s="165">
        <f>SUM(M325:M325)</f>
        <v>0</v>
      </c>
      <c r="N326" s="165">
        <f>SUM(N325:N325)</f>
        <v>0</v>
      </c>
      <c r="O326" s="165">
        <f>SUM(O325:O325)</f>
        <v>0</v>
      </c>
      <c r="P326" s="165">
        <f>SUM(P325:P325)</f>
        <v>15000</v>
      </c>
      <c r="Q326" s="165">
        <f>SUM(Q325:Q325)</f>
        <v>15000</v>
      </c>
      <c r="R326" s="165">
        <f>SUM(R325:R325)</f>
        <v>15000</v>
      </c>
      <c r="S326" s="165">
        <f>SUM(S325:S325)</f>
        <v>0</v>
      </c>
    </row>
    <row r="327" spans="1:19" ht="15.75" x14ac:dyDescent="0.25">
      <c r="A327" s="323" t="s">
        <v>26</v>
      </c>
      <c r="B327" s="322"/>
      <c r="C327" s="321"/>
      <c r="D327" s="321"/>
      <c r="E327" s="321"/>
      <c r="F327" s="321"/>
      <c r="G327" s="320"/>
      <c r="H327" s="320"/>
      <c r="I327" s="320"/>
      <c r="J327" s="320"/>
      <c r="K327" s="320"/>
      <c r="L327" s="320"/>
      <c r="M327" s="320"/>
      <c r="N327" s="320"/>
      <c r="O327" s="320"/>
      <c r="P327" s="320"/>
      <c r="Q327" s="320" t="s">
        <v>27</v>
      </c>
      <c r="R327" s="320"/>
      <c r="S327" s="319"/>
    </row>
    <row r="328" spans="1:19" ht="15.75" x14ac:dyDescent="0.25">
      <c r="A328" s="316"/>
      <c r="B328" s="318"/>
      <c r="C328" s="316"/>
      <c r="D328" s="317"/>
      <c r="E328" s="317"/>
      <c r="F328" s="316"/>
      <c r="G328" s="315"/>
      <c r="H328" s="285"/>
      <c r="I328" s="314"/>
      <c r="J328" s="314"/>
      <c r="K328" s="314"/>
      <c r="L328" s="314"/>
      <c r="M328" s="314"/>
      <c r="N328" s="314"/>
      <c r="O328" s="314"/>
      <c r="P328" s="23">
        <f>SUM(I328:O328)</f>
        <v>0</v>
      </c>
      <c r="Q328" s="23">
        <f>SUM(P328-G328)</f>
        <v>0</v>
      </c>
      <c r="R328" s="23">
        <f>SUM(Q328-O328)</f>
        <v>0</v>
      </c>
      <c r="S328" s="23">
        <f>H328</f>
        <v>0</v>
      </c>
    </row>
    <row r="329" spans="1:19" ht="16.5" thickBot="1" x14ac:dyDescent="0.3">
      <c r="A329" s="76"/>
      <c r="B329" s="30"/>
      <c r="C329" s="76"/>
      <c r="D329" s="78"/>
      <c r="E329" s="77"/>
      <c r="F329" s="76"/>
      <c r="G329" s="75"/>
      <c r="H329" s="26"/>
      <c r="I329" s="75"/>
      <c r="J329" s="75">
        <v>0</v>
      </c>
      <c r="K329" s="75"/>
      <c r="L329" s="75">
        <v>0</v>
      </c>
      <c r="M329" s="75"/>
      <c r="N329" s="75"/>
      <c r="O329" s="75"/>
      <c r="P329" s="23">
        <f>SUM(I329:O329)</f>
        <v>0</v>
      </c>
      <c r="Q329" s="23">
        <f>SUM(P329-G329)</f>
        <v>0</v>
      </c>
      <c r="R329" s="23">
        <f>SUM(Q329-O329)</f>
        <v>0</v>
      </c>
      <c r="S329" s="23">
        <f>H329</f>
        <v>0</v>
      </c>
    </row>
    <row r="330" spans="1:19" ht="16.5" thickTop="1" x14ac:dyDescent="0.25">
      <c r="A330" s="313"/>
      <c r="B330" s="73"/>
      <c r="C330" s="71"/>
      <c r="D330" s="72"/>
      <c r="E330" s="71"/>
      <c r="F330" s="70"/>
      <c r="G330" s="16">
        <f>SUM(G328:G329)</f>
        <v>0</v>
      </c>
      <c r="H330" s="16">
        <f>SUM(H328:H329)</f>
        <v>0</v>
      </c>
      <c r="I330" s="16">
        <f>SUM(I328:I329)</f>
        <v>0</v>
      </c>
      <c r="J330" s="16">
        <f>SUM(J328:J329)</f>
        <v>0</v>
      </c>
      <c r="K330" s="16">
        <f>SUM(K328:K329)</f>
        <v>0</v>
      </c>
      <c r="L330" s="16">
        <f>SUM(L328:L329)</f>
        <v>0</v>
      </c>
      <c r="M330" s="16">
        <f>SUM(M328:M329)</f>
        <v>0</v>
      </c>
      <c r="N330" s="16">
        <f>SUM(N328:N329)</f>
        <v>0</v>
      </c>
      <c r="O330" s="16">
        <f>SUM(O328:O329)</f>
        <v>0</v>
      </c>
      <c r="P330" s="16">
        <f>SUM(P328:P329)</f>
        <v>0</v>
      </c>
      <c r="Q330" s="16">
        <f>SUM(Q328:Q329)</f>
        <v>0</v>
      </c>
      <c r="R330" s="16">
        <f>SUM(R328:R329)</f>
        <v>0</v>
      </c>
      <c r="S330" s="16">
        <f>SUM(S328:S329)</f>
        <v>0</v>
      </c>
    </row>
    <row r="331" spans="1:19" ht="16.5" thickBot="1" x14ac:dyDescent="0.3">
      <c r="A331" s="312"/>
      <c r="B331" s="68"/>
      <c r="C331" s="66"/>
      <c r="D331" s="67"/>
      <c r="E331" s="66"/>
      <c r="F331" s="65"/>
      <c r="G331" s="10"/>
      <c r="H331" s="10"/>
      <c r="I331" s="282"/>
      <c r="J331" s="64"/>
      <c r="K331" s="64"/>
      <c r="L331" s="64"/>
      <c r="M331" s="64"/>
      <c r="N331" s="64"/>
      <c r="O331" s="64"/>
      <c r="P331" s="9"/>
      <c r="Q331" s="9"/>
      <c r="R331" s="64"/>
      <c r="S331" s="64"/>
    </row>
    <row r="332" spans="1:19" ht="17.25" thickTop="1" thickBot="1" x14ac:dyDescent="0.3">
      <c r="A332" s="107" t="s">
        <v>28</v>
      </c>
      <c r="B332" s="311"/>
      <c r="C332" s="310"/>
      <c r="D332" s="310"/>
      <c r="E332" s="310"/>
      <c r="F332" s="309"/>
      <c r="G332" s="4">
        <f>SUM(G330,G326,G323,G320)</f>
        <v>5000</v>
      </c>
      <c r="H332" s="4">
        <f>SUM(H330,H326,H323,H320)</f>
        <v>0</v>
      </c>
      <c r="I332" s="4">
        <f>SUM(I330,I326,I323,I320)</f>
        <v>20000</v>
      </c>
      <c r="J332" s="4">
        <f>SUM(J330,J326,J323,J320)</f>
        <v>180000</v>
      </c>
      <c r="K332" s="4">
        <f>SUM(K330,K326,K323,K320)</f>
        <v>130000</v>
      </c>
      <c r="L332" s="4">
        <f>SUM(L330,L326,L323,L320)</f>
        <v>5000</v>
      </c>
      <c r="M332" s="4">
        <f>SUM(M330,M326,M323,M320)</f>
        <v>5000</v>
      </c>
      <c r="N332" s="4">
        <f>SUM(N330,N326,N323,N320)</f>
        <v>0</v>
      </c>
      <c r="O332" s="4">
        <f>SUM(O330,O326,O323,O320)</f>
        <v>0</v>
      </c>
      <c r="P332" s="4">
        <f>SUM(P330,P326,P323,P320)</f>
        <v>340000</v>
      </c>
      <c r="Q332" s="4">
        <f>SUM(Q330,Q326,Q323,Q320)</f>
        <v>335000</v>
      </c>
      <c r="R332" s="4">
        <f>SUM(R330,R326,R323,R320)</f>
        <v>335000</v>
      </c>
      <c r="S332" s="4">
        <f>SUM(S330,S326,S323,S320)</f>
        <v>12000</v>
      </c>
    </row>
    <row r="333" spans="1:19" s="1" customFormat="1" ht="17.25" thickTop="1" thickBot="1" x14ac:dyDescent="0.3">
      <c r="A333" s="3"/>
      <c r="B333" s="3"/>
      <c r="C333" s="3"/>
      <c r="D333" s="3"/>
      <c r="E333" s="3"/>
      <c r="F333" s="3"/>
      <c r="G333" s="3"/>
      <c r="H333" s="3"/>
      <c r="I333" s="3"/>
      <c r="J333" s="3"/>
      <c r="K333" s="3"/>
      <c r="L333" s="3"/>
      <c r="M333" s="3"/>
      <c r="N333" s="3"/>
      <c r="O333" s="3"/>
      <c r="P333" s="3"/>
      <c r="Q333" s="3"/>
      <c r="R333" s="3"/>
      <c r="S333" s="3"/>
    </row>
    <row r="334" spans="1:19" ht="15.75" customHeight="1" thickTop="1" x14ac:dyDescent="0.25">
      <c r="A334" s="281" t="s">
        <v>343</v>
      </c>
      <c r="B334" s="281"/>
      <c r="C334" s="281"/>
      <c r="D334" s="281"/>
      <c r="E334" s="281"/>
      <c r="F334" s="281"/>
      <c r="G334" s="281"/>
      <c r="H334" s="281"/>
      <c r="I334" s="281"/>
      <c r="J334" s="281"/>
      <c r="K334" s="281"/>
      <c r="L334" s="281"/>
      <c r="M334" s="281"/>
      <c r="N334" s="281"/>
      <c r="O334" s="281"/>
      <c r="P334" s="281"/>
      <c r="Q334" s="281"/>
      <c r="R334" s="281"/>
      <c r="S334" s="281"/>
    </row>
    <row r="335" spans="1:19" ht="15" customHeight="1" x14ac:dyDescent="0.25">
      <c r="A335" s="280"/>
      <c r="B335" s="280"/>
      <c r="C335" s="280"/>
      <c r="D335" s="280"/>
      <c r="E335" s="280"/>
      <c r="F335" s="280"/>
      <c r="G335" s="280"/>
      <c r="H335" s="280"/>
      <c r="I335" s="280"/>
      <c r="J335" s="280"/>
      <c r="K335" s="280"/>
      <c r="L335" s="280"/>
      <c r="M335" s="280"/>
      <c r="N335" s="280"/>
      <c r="O335" s="280"/>
      <c r="P335" s="280"/>
      <c r="Q335" s="280"/>
      <c r="R335" s="280"/>
      <c r="S335" s="280"/>
    </row>
    <row r="336" spans="1:19" ht="47.25" x14ac:dyDescent="0.25">
      <c r="A336" s="279" t="s">
        <v>0</v>
      </c>
      <c r="B336" s="278" t="s">
        <v>1</v>
      </c>
      <c r="C336" s="278" t="s">
        <v>2</v>
      </c>
      <c r="D336" s="277" t="s">
        <v>3</v>
      </c>
      <c r="E336" s="275" t="s">
        <v>4</v>
      </c>
      <c r="F336" s="277" t="s">
        <v>5</v>
      </c>
      <c r="G336" s="277" t="s">
        <v>6</v>
      </c>
      <c r="H336" s="277" t="s">
        <v>7</v>
      </c>
      <c r="I336" s="276" t="s">
        <v>8</v>
      </c>
      <c r="J336" s="276" t="s">
        <v>9</v>
      </c>
      <c r="K336" s="276" t="s">
        <v>10</v>
      </c>
      <c r="L336" s="276" t="s">
        <v>11</v>
      </c>
      <c r="M336" s="276" t="s">
        <v>12</v>
      </c>
      <c r="N336" s="276" t="s">
        <v>13</v>
      </c>
      <c r="O336" s="275" t="s">
        <v>14</v>
      </c>
      <c r="P336" s="275" t="s">
        <v>15</v>
      </c>
      <c r="Q336" s="275" t="s">
        <v>16</v>
      </c>
      <c r="R336" s="275" t="s">
        <v>344</v>
      </c>
      <c r="S336" s="275" t="s">
        <v>18</v>
      </c>
    </row>
    <row r="337" spans="1:19" ht="15.75" x14ac:dyDescent="0.25">
      <c r="A337" s="237" t="s">
        <v>19</v>
      </c>
      <c r="B337" s="236"/>
      <c r="C337" s="235"/>
      <c r="D337" s="235"/>
      <c r="E337" s="235"/>
      <c r="F337" s="235"/>
      <c r="G337" s="234"/>
      <c r="H337" s="234"/>
      <c r="I337" s="234"/>
      <c r="J337" s="234"/>
      <c r="K337" s="234"/>
      <c r="L337" s="234"/>
      <c r="M337" s="234"/>
      <c r="N337" s="234"/>
      <c r="O337" s="234"/>
      <c r="P337" s="234"/>
      <c r="Q337" s="234"/>
      <c r="R337" s="234"/>
      <c r="S337" s="233"/>
    </row>
    <row r="338" spans="1:19" ht="15.75" x14ac:dyDescent="0.25">
      <c r="A338" s="243" t="s">
        <v>345</v>
      </c>
      <c r="B338" s="249" t="s">
        <v>21</v>
      </c>
      <c r="C338" s="173" t="s">
        <v>346</v>
      </c>
      <c r="D338" s="308">
        <v>40</v>
      </c>
      <c r="E338" s="307" t="s">
        <v>347</v>
      </c>
      <c r="F338" s="249" t="s">
        <v>348</v>
      </c>
      <c r="G338" s="243">
        <v>1045395</v>
      </c>
      <c r="H338" s="243">
        <v>7357</v>
      </c>
      <c r="I338" s="243">
        <v>200000</v>
      </c>
      <c r="J338" s="243">
        <v>1231060</v>
      </c>
      <c r="K338" s="243"/>
      <c r="L338" s="243"/>
      <c r="M338" s="243"/>
      <c r="N338" s="243"/>
      <c r="O338" s="243">
        <v>325000</v>
      </c>
      <c r="P338" s="230">
        <f>SUM(I338:O338)</f>
        <v>1756060</v>
      </c>
      <c r="Q338" s="230">
        <f>(P338-G338)</f>
        <v>710665</v>
      </c>
      <c r="R338" s="230">
        <f>(Q338-O338)</f>
        <v>385665</v>
      </c>
      <c r="S338" s="230">
        <f>(H338)</f>
        <v>7357</v>
      </c>
    </row>
    <row r="339" spans="1:19" ht="15.75" x14ac:dyDescent="0.25">
      <c r="A339" s="243" t="s">
        <v>349</v>
      </c>
      <c r="B339" s="249" t="s">
        <v>21</v>
      </c>
      <c r="C339" s="188" t="s">
        <v>350</v>
      </c>
      <c r="D339" s="308">
        <v>40</v>
      </c>
      <c r="E339" s="307" t="s">
        <v>347</v>
      </c>
      <c r="F339" s="249" t="s">
        <v>351</v>
      </c>
      <c r="G339" s="243">
        <v>250000</v>
      </c>
      <c r="H339" s="243">
        <v>15650</v>
      </c>
      <c r="I339" s="243">
        <v>1432946</v>
      </c>
      <c r="J339" s="243">
        <v>1432946</v>
      </c>
      <c r="K339" s="243"/>
      <c r="L339" s="243"/>
      <c r="M339" s="243"/>
      <c r="N339" s="243"/>
      <c r="O339" s="243">
        <v>2669</v>
      </c>
      <c r="P339" s="230">
        <f>SUM(I339:O339)</f>
        <v>2868561</v>
      </c>
      <c r="Q339" s="230">
        <f>(P339-G339)</f>
        <v>2618561</v>
      </c>
      <c r="R339" s="230">
        <f>(Q339-O339)</f>
        <v>2615892</v>
      </c>
      <c r="S339" s="230">
        <f>(H339)</f>
        <v>15650</v>
      </c>
    </row>
    <row r="340" spans="1:19" ht="15.75" x14ac:dyDescent="0.25">
      <c r="A340" s="243" t="s">
        <v>352</v>
      </c>
      <c r="B340" s="249" t="s">
        <v>37</v>
      </c>
      <c r="C340" s="188" t="s">
        <v>353</v>
      </c>
      <c r="D340" s="308">
        <v>40</v>
      </c>
      <c r="E340" s="307" t="s">
        <v>347</v>
      </c>
      <c r="F340" s="249" t="s">
        <v>354</v>
      </c>
      <c r="G340" s="243">
        <v>1368314</v>
      </c>
      <c r="H340" s="243">
        <v>1475</v>
      </c>
      <c r="I340" s="243">
        <v>1368314</v>
      </c>
      <c r="J340" s="243"/>
      <c r="K340" s="243"/>
      <c r="L340" s="243"/>
      <c r="M340" s="243"/>
      <c r="N340" s="243"/>
      <c r="O340" s="243">
        <v>143802</v>
      </c>
      <c r="P340" s="230">
        <f>SUM(I340:O340)</f>
        <v>1512116</v>
      </c>
      <c r="Q340" s="230">
        <f>(P340-G340)</f>
        <v>143802</v>
      </c>
      <c r="R340" s="230">
        <f>(Q340-O340)</f>
        <v>0</v>
      </c>
      <c r="S340" s="230">
        <f>(H340)</f>
        <v>1475</v>
      </c>
    </row>
    <row r="341" spans="1:19" ht="15.75" x14ac:dyDescent="0.25">
      <c r="A341" s="243" t="s">
        <v>355</v>
      </c>
      <c r="B341" s="249" t="s">
        <v>37</v>
      </c>
      <c r="C341" s="188" t="s">
        <v>356</v>
      </c>
      <c r="D341" s="308">
        <v>40</v>
      </c>
      <c r="E341" s="307" t="s">
        <v>347</v>
      </c>
      <c r="F341" s="249" t="s">
        <v>357</v>
      </c>
      <c r="G341" s="243">
        <v>1871575</v>
      </c>
      <c r="H341" s="243">
        <v>3391</v>
      </c>
      <c r="I341" s="243"/>
      <c r="J341" s="243">
        <v>1871575</v>
      </c>
      <c r="K341" s="243"/>
      <c r="L341" s="243"/>
      <c r="M341" s="243"/>
      <c r="N341" s="243"/>
      <c r="O341" s="243">
        <v>0</v>
      </c>
      <c r="P341" s="230">
        <f>SUM(I341:O341)</f>
        <v>1871575</v>
      </c>
      <c r="Q341" s="230">
        <f>(P341-G341)</f>
        <v>0</v>
      </c>
      <c r="R341" s="230">
        <f>(Q341-O341)</f>
        <v>0</v>
      </c>
      <c r="S341" s="230">
        <f>(H341)</f>
        <v>3391</v>
      </c>
    </row>
    <row r="342" spans="1:19" ht="15.75" x14ac:dyDescent="0.25">
      <c r="A342" s="243" t="s">
        <v>358</v>
      </c>
      <c r="B342" s="249" t="s">
        <v>37</v>
      </c>
      <c r="C342" s="188" t="s">
        <v>356</v>
      </c>
      <c r="D342" s="308">
        <v>40</v>
      </c>
      <c r="E342" s="307" t="s">
        <v>347</v>
      </c>
      <c r="F342" s="249" t="s">
        <v>359</v>
      </c>
      <c r="G342" s="243">
        <v>0</v>
      </c>
      <c r="H342" s="243">
        <v>1195</v>
      </c>
      <c r="I342" s="243"/>
      <c r="J342" s="243">
        <v>35000</v>
      </c>
      <c r="K342" s="243">
        <v>250000</v>
      </c>
      <c r="L342" s="243"/>
      <c r="M342" s="243"/>
      <c r="N342" s="243"/>
      <c r="O342" s="243">
        <v>0</v>
      </c>
      <c r="P342" s="230">
        <f>SUM(I342:O342)</f>
        <v>285000</v>
      </c>
      <c r="Q342" s="230">
        <f>(P342-G342)</f>
        <v>285000</v>
      </c>
      <c r="R342" s="230">
        <f>(Q342-O342)</f>
        <v>285000</v>
      </c>
      <c r="S342" s="230">
        <f>(H342)</f>
        <v>1195</v>
      </c>
    </row>
    <row r="343" spans="1:19" ht="15.75" x14ac:dyDescent="0.25">
      <c r="A343" s="243" t="s">
        <v>360</v>
      </c>
      <c r="B343" s="249" t="s">
        <v>37</v>
      </c>
      <c r="C343" s="188" t="s">
        <v>353</v>
      </c>
      <c r="D343" s="308">
        <v>40</v>
      </c>
      <c r="E343" s="307" t="s">
        <v>347</v>
      </c>
      <c r="F343" s="249" t="s">
        <v>348</v>
      </c>
      <c r="G343" s="243">
        <v>3652520</v>
      </c>
      <c r="H343" s="243">
        <v>15868</v>
      </c>
      <c r="I343" s="243"/>
      <c r="J343" s="243"/>
      <c r="K343" s="243">
        <v>600000</v>
      </c>
      <c r="L343" s="243">
        <v>5000000</v>
      </c>
      <c r="M343" s="243"/>
      <c r="N343" s="243"/>
      <c r="O343" s="243">
        <v>0</v>
      </c>
      <c r="P343" s="230">
        <f>SUM(I343:O343)</f>
        <v>5600000</v>
      </c>
      <c r="Q343" s="230">
        <f>(P343-G343)</f>
        <v>1947480</v>
      </c>
      <c r="R343" s="230">
        <f>(Q343-O343)</f>
        <v>1947480</v>
      </c>
      <c r="S343" s="230">
        <f>(H343)</f>
        <v>15868</v>
      </c>
    </row>
    <row r="344" spans="1:19" ht="15.75" x14ac:dyDescent="0.25">
      <c r="A344" s="243" t="s">
        <v>361</v>
      </c>
      <c r="B344" s="249" t="s">
        <v>45</v>
      </c>
      <c r="C344" s="188" t="s">
        <v>362</v>
      </c>
      <c r="D344" s="308">
        <v>25</v>
      </c>
      <c r="E344" s="307" t="s">
        <v>363</v>
      </c>
      <c r="F344" s="249"/>
      <c r="G344" s="243">
        <v>0</v>
      </c>
      <c r="H344" s="243">
        <v>1000</v>
      </c>
      <c r="I344" s="243"/>
      <c r="J344" s="243">
        <v>150000</v>
      </c>
      <c r="K344" s="243"/>
      <c r="L344" s="243"/>
      <c r="M344" s="243"/>
      <c r="N344" s="243"/>
      <c r="O344" s="243">
        <v>0</v>
      </c>
      <c r="P344" s="230">
        <f>SUM(I344:O344)</f>
        <v>150000</v>
      </c>
      <c r="Q344" s="230">
        <f>(P344-G344)</f>
        <v>150000</v>
      </c>
      <c r="R344" s="230">
        <f>(Q344-O344)</f>
        <v>150000</v>
      </c>
      <c r="S344" s="230">
        <f>(H344)</f>
        <v>1000</v>
      </c>
    </row>
    <row r="345" spans="1:19" ht="15.75" x14ac:dyDescent="0.25">
      <c r="A345" s="243"/>
      <c r="B345" s="249"/>
      <c r="C345" s="188"/>
      <c r="D345" s="308"/>
      <c r="E345" s="307"/>
      <c r="F345" s="249"/>
      <c r="G345" s="243">
        <v>0</v>
      </c>
      <c r="H345" s="231"/>
      <c r="I345" s="231"/>
      <c r="J345" s="231"/>
      <c r="K345" s="243"/>
      <c r="L345" s="231"/>
      <c r="M345" s="231"/>
      <c r="N345" s="231"/>
      <c r="O345" s="243">
        <v>0</v>
      </c>
      <c r="P345" s="230">
        <f>SUM(I345:O345)</f>
        <v>0</v>
      </c>
      <c r="Q345" s="230">
        <f>(P345-G345)</f>
        <v>0</v>
      </c>
      <c r="R345" s="230">
        <f>(Q345-O345)</f>
        <v>0</v>
      </c>
      <c r="S345" s="230">
        <f>(H345)</f>
        <v>0</v>
      </c>
    </row>
    <row r="346" spans="1:19" ht="15.75" x14ac:dyDescent="0.25">
      <c r="A346" s="243" t="s">
        <v>364</v>
      </c>
      <c r="B346" s="249"/>
      <c r="C346" s="188"/>
      <c r="D346" s="308"/>
      <c r="E346" s="307"/>
      <c r="F346" s="249"/>
      <c r="G346" s="243">
        <v>0</v>
      </c>
      <c r="H346" s="231"/>
      <c r="I346" s="231"/>
      <c r="J346" s="231"/>
      <c r="K346" s="243"/>
      <c r="L346" s="231"/>
      <c r="M346" s="231"/>
      <c r="N346" s="231"/>
      <c r="O346" s="243">
        <v>0</v>
      </c>
      <c r="P346" s="230">
        <f>SUM(I346:O346)</f>
        <v>0</v>
      </c>
      <c r="Q346" s="230">
        <f>(P346-G346)</f>
        <v>0</v>
      </c>
      <c r="R346" s="230">
        <f>(Q346-O346)</f>
        <v>0</v>
      </c>
      <c r="S346" s="230">
        <f>(H346)</f>
        <v>0</v>
      </c>
    </row>
    <row r="347" spans="1:19" ht="15.75" x14ac:dyDescent="0.25">
      <c r="A347" s="243" t="s">
        <v>365</v>
      </c>
      <c r="B347" s="249"/>
      <c r="C347" s="188"/>
      <c r="D347" s="308"/>
      <c r="E347" s="307"/>
      <c r="F347" s="249"/>
      <c r="G347" s="243">
        <v>0</v>
      </c>
      <c r="H347" s="231"/>
      <c r="I347" s="231"/>
      <c r="J347" s="231"/>
      <c r="K347" s="243"/>
      <c r="L347" s="231"/>
      <c r="M347" s="231"/>
      <c r="N347" s="231"/>
      <c r="O347" s="243">
        <v>0</v>
      </c>
      <c r="P347" s="230">
        <f>SUM(I347:O347)</f>
        <v>0</v>
      </c>
      <c r="Q347" s="230">
        <f>(P347-G347)</f>
        <v>0</v>
      </c>
      <c r="R347" s="230">
        <f>(Q347-O347)</f>
        <v>0</v>
      </c>
      <c r="S347" s="230">
        <f>(H347)</f>
        <v>0</v>
      </c>
    </row>
    <row r="348" spans="1:19" ht="15.75" x14ac:dyDescent="0.25">
      <c r="A348" s="243" t="s">
        <v>366</v>
      </c>
      <c r="B348" s="249"/>
      <c r="C348" s="188"/>
      <c r="D348" s="308"/>
      <c r="E348" s="307"/>
      <c r="F348" s="249"/>
      <c r="G348" s="243">
        <v>0</v>
      </c>
      <c r="H348" s="231"/>
      <c r="I348" s="231"/>
      <c r="J348" s="231"/>
      <c r="K348" s="243"/>
      <c r="L348" s="231"/>
      <c r="M348" s="231"/>
      <c r="N348" s="231"/>
      <c r="O348" s="243">
        <v>0</v>
      </c>
      <c r="P348" s="230">
        <f>SUM(I348:O348)</f>
        <v>0</v>
      </c>
      <c r="Q348" s="230">
        <f>(P348-G348)</f>
        <v>0</v>
      </c>
      <c r="R348" s="230">
        <f>(Q348-O348)</f>
        <v>0</v>
      </c>
      <c r="S348" s="230">
        <f>(H348)</f>
        <v>0</v>
      </c>
    </row>
    <row r="349" spans="1:19" ht="15.75" x14ac:dyDescent="0.25">
      <c r="A349" s="243" t="s">
        <v>367</v>
      </c>
      <c r="B349" s="249"/>
      <c r="C349" s="188"/>
      <c r="D349" s="308"/>
      <c r="E349" s="307"/>
      <c r="F349" s="249"/>
      <c r="G349" s="243">
        <v>0</v>
      </c>
      <c r="H349" s="231"/>
      <c r="I349" s="231"/>
      <c r="J349" s="231"/>
      <c r="K349" s="243"/>
      <c r="L349" s="231"/>
      <c r="M349" s="231"/>
      <c r="N349" s="231"/>
      <c r="O349" s="243">
        <v>0</v>
      </c>
      <c r="P349" s="230">
        <f>SUM(I349:O349)</f>
        <v>0</v>
      </c>
      <c r="Q349" s="230">
        <f>(P349-G349)</f>
        <v>0</v>
      </c>
      <c r="R349" s="230">
        <f>(Q349-O349)</f>
        <v>0</v>
      </c>
      <c r="S349" s="230">
        <f>(H349)</f>
        <v>0</v>
      </c>
    </row>
    <row r="350" spans="1:19" ht="15.75" x14ac:dyDescent="0.25">
      <c r="A350" s="240"/>
      <c r="B350" s="241"/>
      <c r="C350" s="240"/>
      <c r="D350" s="240"/>
      <c r="E350" s="228"/>
      <c r="F350" s="240"/>
      <c r="G350" s="225">
        <f>SUM(G338:G349)</f>
        <v>8187804</v>
      </c>
      <c r="H350" s="225">
        <f>SUM(H338:H349)</f>
        <v>45936</v>
      </c>
      <c r="I350" s="225">
        <f>SUM(I338:I349)</f>
        <v>3001260</v>
      </c>
      <c r="J350" s="225">
        <f>SUM(J338:J349)</f>
        <v>4720581</v>
      </c>
      <c r="K350" s="225">
        <f>SUM(K338:K349)</f>
        <v>850000</v>
      </c>
      <c r="L350" s="225">
        <f>SUM(L338:L349)</f>
        <v>5000000</v>
      </c>
      <c r="M350" s="225">
        <f>SUM(M338:M349)</f>
        <v>0</v>
      </c>
      <c r="N350" s="225">
        <f>SUM(N338:N349)</f>
        <v>0</v>
      </c>
      <c r="O350" s="225">
        <f>SUM(O338:O349)</f>
        <v>471471</v>
      </c>
      <c r="P350" s="225">
        <f>SUM(P338:P349)</f>
        <v>14043312</v>
      </c>
      <c r="Q350" s="225">
        <f>SUM(Q338:Q349)</f>
        <v>5855508</v>
      </c>
      <c r="R350" s="225">
        <f>SUM(R338:R349)</f>
        <v>5384037</v>
      </c>
      <c r="S350" s="225">
        <f>SUM(S338:S349)</f>
        <v>45936</v>
      </c>
    </row>
    <row r="351" spans="1:19" ht="15.75" x14ac:dyDescent="0.25">
      <c r="A351" s="237" t="s">
        <v>24</v>
      </c>
      <c r="B351" s="236"/>
      <c r="C351" s="235"/>
      <c r="D351" s="235"/>
      <c r="E351" s="235"/>
      <c r="F351" s="235"/>
      <c r="G351" s="234"/>
      <c r="H351" s="234"/>
      <c r="I351" s="234"/>
      <c r="J351" s="234"/>
      <c r="K351" s="234"/>
      <c r="L351" s="234"/>
      <c r="M351" s="234"/>
      <c r="N351" s="234"/>
      <c r="O351" s="234"/>
      <c r="P351" s="234"/>
      <c r="Q351" s="234"/>
      <c r="R351" s="234"/>
      <c r="S351" s="234"/>
    </row>
    <row r="352" spans="1:19" ht="15.75" x14ac:dyDescent="0.25">
      <c r="A352" s="189" t="s">
        <v>368</v>
      </c>
      <c r="B352" s="249" t="s">
        <v>37</v>
      </c>
      <c r="C352" s="189" t="s">
        <v>369</v>
      </c>
      <c r="D352" s="269">
        <v>44119</v>
      </c>
      <c r="E352" s="191" t="s">
        <v>363</v>
      </c>
      <c r="F352" s="189" t="s">
        <v>370</v>
      </c>
      <c r="G352" s="210" t="s">
        <v>697</v>
      </c>
      <c r="H352" s="242">
        <v>4500</v>
      </c>
      <c r="I352" s="210">
        <v>65000</v>
      </c>
      <c r="J352" s="210"/>
      <c r="K352" s="210"/>
      <c r="L352" s="210"/>
      <c r="M352" s="210"/>
      <c r="N352" s="210"/>
      <c r="O352" s="210"/>
      <c r="P352" s="230">
        <v>65000</v>
      </c>
      <c r="Q352" s="230">
        <v>65000</v>
      </c>
      <c r="R352" s="230">
        <v>65000</v>
      </c>
      <c r="S352" s="230">
        <v>4500</v>
      </c>
    </row>
    <row r="353" spans="1:19" ht="15.75" x14ac:dyDescent="0.25">
      <c r="A353" s="240"/>
      <c r="B353" s="241"/>
      <c r="C353" s="240"/>
      <c r="D353" s="240"/>
      <c r="E353" s="228"/>
      <c r="F353" s="240"/>
      <c r="G353" s="225">
        <f>SUM(G352)</f>
        <v>0</v>
      </c>
      <c r="H353" s="225">
        <f>SUM(H352)</f>
        <v>4500</v>
      </c>
      <c r="I353" s="225">
        <f>SUM(I352)</f>
        <v>65000</v>
      </c>
      <c r="J353" s="225">
        <f>SUM(J352)</f>
        <v>0</v>
      </c>
      <c r="K353" s="225">
        <f>SUM(K352)</f>
        <v>0</v>
      </c>
      <c r="L353" s="225">
        <f>SUM(L352)</f>
        <v>0</v>
      </c>
      <c r="M353" s="225">
        <f>SUM(M352)</f>
        <v>0</v>
      </c>
      <c r="N353" s="225">
        <f>SUM(N352)</f>
        <v>0</v>
      </c>
      <c r="O353" s="225">
        <f>SUM(O352)</f>
        <v>0</v>
      </c>
      <c r="P353" s="225">
        <f>SUM(P352)</f>
        <v>65000</v>
      </c>
      <c r="Q353" s="225">
        <f>SUM(Q352)</f>
        <v>65000</v>
      </c>
      <c r="R353" s="225">
        <f>SUM(R352)</f>
        <v>65000</v>
      </c>
      <c r="S353" s="225">
        <f>SUM(S352)</f>
        <v>4500</v>
      </c>
    </row>
    <row r="354" spans="1:19" ht="15.75" x14ac:dyDescent="0.25">
      <c r="A354" s="237" t="s">
        <v>25</v>
      </c>
      <c r="B354" s="236"/>
      <c r="C354" s="235"/>
      <c r="D354" s="235"/>
      <c r="E354" s="235"/>
      <c r="F354" s="235"/>
      <c r="G354" s="234"/>
      <c r="H354" s="234"/>
      <c r="I354" s="234"/>
      <c r="J354" s="234"/>
      <c r="K354" s="234"/>
      <c r="L354" s="234"/>
      <c r="M354" s="234"/>
      <c r="N354" s="234"/>
      <c r="O354" s="234"/>
      <c r="P354" s="234"/>
      <c r="Q354" s="234"/>
      <c r="R354" s="234"/>
      <c r="S354" s="234"/>
    </row>
    <row r="355" spans="1:19" ht="15.75" x14ac:dyDescent="0.25">
      <c r="A355" s="189" t="s">
        <v>371</v>
      </c>
      <c r="B355" s="249" t="s">
        <v>21</v>
      </c>
      <c r="C355" s="189" t="s">
        <v>372</v>
      </c>
      <c r="D355" s="269">
        <v>40</v>
      </c>
      <c r="E355" s="191" t="s">
        <v>363</v>
      </c>
      <c r="F355" s="269" t="s">
        <v>373</v>
      </c>
      <c r="G355" s="210">
        <v>600000</v>
      </c>
      <c r="H355" s="231">
        <v>-8000</v>
      </c>
      <c r="I355" s="210">
        <v>825000</v>
      </c>
      <c r="J355" s="210"/>
      <c r="K355" s="210"/>
      <c r="L355" s="210"/>
      <c r="M355" s="210"/>
      <c r="N355" s="210"/>
      <c r="O355" s="210"/>
      <c r="P355" s="230">
        <f>SUM(I355:O355)</f>
        <v>825000</v>
      </c>
      <c r="Q355" s="230">
        <f>(P355-G355)</f>
        <v>225000</v>
      </c>
      <c r="R355" s="230">
        <f>(Q355-O355)</f>
        <v>225000</v>
      </c>
      <c r="S355" s="230">
        <f>(H355)</f>
        <v>-8000</v>
      </c>
    </row>
    <row r="356" spans="1:19" ht="15.75" x14ac:dyDescent="0.25">
      <c r="A356" s="243" t="s">
        <v>374</v>
      </c>
      <c r="B356" s="249" t="s">
        <v>21</v>
      </c>
      <c r="C356" s="189" t="s">
        <v>372</v>
      </c>
      <c r="D356" s="249">
        <v>40</v>
      </c>
      <c r="E356" s="249" t="s">
        <v>363</v>
      </c>
      <c r="F356" s="249" t="s">
        <v>375</v>
      </c>
      <c r="G356" s="243"/>
      <c r="H356" s="243">
        <v>-3000</v>
      </c>
      <c r="I356" s="243">
        <v>200000</v>
      </c>
      <c r="J356" s="243"/>
      <c r="K356" s="243"/>
      <c r="L356" s="243"/>
      <c r="M356" s="243"/>
      <c r="N356" s="243"/>
      <c r="O356" s="243"/>
      <c r="P356" s="230">
        <f>SUM(I356:O356)</f>
        <v>200000</v>
      </c>
      <c r="Q356" s="230">
        <f>(P356-G356)</f>
        <v>200000</v>
      </c>
      <c r="R356" s="230">
        <f>(Q356-O356)</f>
        <v>200000</v>
      </c>
      <c r="S356" s="230">
        <f>(H356)</f>
        <v>-3000</v>
      </c>
    </row>
    <row r="357" spans="1:19" ht="15.75" x14ac:dyDescent="0.25">
      <c r="A357" s="243" t="s">
        <v>376</v>
      </c>
      <c r="B357" s="249" t="s">
        <v>21</v>
      </c>
      <c r="C357" s="243" t="s">
        <v>372</v>
      </c>
      <c r="D357" s="249">
        <v>25</v>
      </c>
      <c r="E357" s="249" t="s">
        <v>363</v>
      </c>
      <c r="F357" s="269" t="s">
        <v>370</v>
      </c>
      <c r="G357" s="243"/>
      <c r="H357" s="243" t="s">
        <v>697</v>
      </c>
      <c r="I357" s="243">
        <v>60000</v>
      </c>
      <c r="J357" s="243"/>
      <c r="K357" s="243"/>
      <c r="L357" s="243"/>
      <c r="M357" s="243"/>
      <c r="N357" s="243"/>
      <c r="O357" s="243">
        <v>18972</v>
      </c>
      <c r="P357" s="230">
        <f>SUM(I357:O357)</f>
        <v>78972</v>
      </c>
      <c r="Q357" s="230">
        <f>(P357-G357)</f>
        <v>78972</v>
      </c>
      <c r="R357" s="230">
        <f>(Q357-O357)</f>
        <v>60000</v>
      </c>
      <c r="S357" s="230" t="str">
        <f>(H357)</f>
        <v xml:space="preserve"> $-   </v>
      </c>
    </row>
    <row r="358" spans="1:19" ht="15.75" x14ac:dyDescent="0.25">
      <c r="A358" s="242" t="s">
        <v>377</v>
      </c>
      <c r="B358" s="249" t="s">
        <v>21</v>
      </c>
      <c r="C358" s="189" t="s">
        <v>378</v>
      </c>
      <c r="D358" s="269" t="s">
        <v>379</v>
      </c>
      <c r="E358" s="191" t="s">
        <v>363</v>
      </c>
      <c r="F358" s="269" t="s">
        <v>370</v>
      </c>
      <c r="G358" s="210"/>
      <c r="H358" s="231" t="s">
        <v>697</v>
      </c>
      <c r="I358" s="210">
        <v>38300</v>
      </c>
      <c r="J358" s="210">
        <v>39400</v>
      </c>
      <c r="K358" s="210">
        <v>40600</v>
      </c>
      <c r="L358" s="210">
        <v>41800</v>
      </c>
      <c r="M358" s="210">
        <v>43100</v>
      </c>
      <c r="N358" s="210"/>
      <c r="O358" s="210"/>
      <c r="P358" s="230">
        <f>SUM(I358:O358)</f>
        <v>203200</v>
      </c>
      <c r="Q358" s="230">
        <f>(P358-G358)</f>
        <v>203200</v>
      </c>
      <c r="R358" s="230">
        <f>(Q358-O358)</f>
        <v>203200</v>
      </c>
      <c r="S358" s="230" t="str">
        <f>(H358)</f>
        <v xml:space="preserve"> $-   </v>
      </c>
    </row>
    <row r="359" spans="1:19" ht="15.75" x14ac:dyDescent="0.25">
      <c r="A359" s="242" t="s">
        <v>380</v>
      </c>
      <c r="B359" s="249" t="s">
        <v>21</v>
      </c>
      <c r="C359" s="189" t="s">
        <v>381</v>
      </c>
      <c r="D359" s="269">
        <v>5</v>
      </c>
      <c r="E359" s="191" t="s">
        <v>363</v>
      </c>
      <c r="F359" s="269" t="s">
        <v>375</v>
      </c>
      <c r="G359" s="210"/>
      <c r="H359" s="231" t="s">
        <v>697</v>
      </c>
      <c r="I359" s="210">
        <v>218600</v>
      </c>
      <c r="J359" s="210">
        <v>225200</v>
      </c>
      <c r="K359" s="210">
        <v>231900</v>
      </c>
      <c r="L359" s="210">
        <v>238900</v>
      </c>
      <c r="M359" s="210">
        <v>246000</v>
      </c>
      <c r="N359" s="210"/>
      <c r="O359" s="210"/>
      <c r="P359" s="230">
        <f>SUM(I359:O359)</f>
        <v>1160600</v>
      </c>
      <c r="Q359" s="230">
        <f>(P359-G359)</f>
        <v>1160600</v>
      </c>
      <c r="R359" s="230">
        <f>(Q359-O359)</f>
        <v>1160600</v>
      </c>
      <c r="S359" s="230" t="str">
        <f>(H359)</f>
        <v xml:space="preserve"> $-   </v>
      </c>
    </row>
    <row r="360" spans="1:19" ht="15.75" x14ac:dyDescent="0.25">
      <c r="A360" s="242" t="s">
        <v>382</v>
      </c>
      <c r="B360" s="249" t="s">
        <v>21</v>
      </c>
      <c r="C360" s="189" t="s">
        <v>383</v>
      </c>
      <c r="D360" s="269" t="s">
        <v>384</v>
      </c>
      <c r="E360" s="191" t="s">
        <v>363</v>
      </c>
      <c r="F360" s="269" t="s">
        <v>370</v>
      </c>
      <c r="G360" s="210"/>
      <c r="H360" s="231" t="s">
        <v>697</v>
      </c>
      <c r="I360" s="210">
        <v>16400</v>
      </c>
      <c r="J360" s="210">
        <v>16900</v>
      </c>
      <c r="K360" s="210">
        <v>17400</v>
      </c>
      <c r="L360" s="210">
        <v>18000</v>
      </c>
      <c r="M360" s="210">
        <v>18500</v>
      </c>
      <c r="N360" s="210"/>
      <c r="O360" s="210"/>
      <c r="P360" s="230">
        <f>SUM(I360:O360)</f>
        <v>87200</v>
      </c>
      <c r="Q360" s="230">
        <f>(P360-G360)</f>
        <v>87200</v>
      </c>
      <c r="R360" s="230">
        <f>(Q360-O360)</f>
        <v>87200</v>
      </c>
      <c r="S360" s="230" t="str">
        <f>(H360)</f>
        <v xml:space="preserve"> $-   </v>
      </c>
    </row>
    <row r="361" spans="1:19" ht="15.75" x14ac:dyDescent="0.25">
      <c r="A361" s="242" t="s">
        <v>385</v>
      </c>
      <c r="B361" s="249" t="s">
        <v>37</v>
      </c>
      <c r="C361" s="189" t="s">
        <v>386</v>
      </c>
      <c r="D361" s="269" t="s">
        <v>182</v>
      </c>
      <c r="E361" s="191" t="s">
        <v>363</v>
      </c>
      <c r="F361" s="269" t="s">
        <v>370</v>
      </c>
      <c r="G361" s="210"/>
      <c r="H361" s="231" t="s">
        <v>697</v>
      </c>
      <c r="I361" s="210">
        <v>21900</v>
      </c>
      <c r="J361" s="210">
        <v>22600</v>
      </c>
      <c r="K361" s="210">
        <v>23200</v>
      </c>
      <c r="L361" s="210">
        <v>23900</v>
      </c>
      <c r="M361" s="210">
        <v>24600</v>
      </c>
      <c r="N361" s="210"/>
      <c r="O361" s="210"/>
      <c r="P361" s="230">
        <f>SUM(I361:O361)</f>
        <v>116200</v>
      </c>
      <c r="Q361" s="230">
        <f>(P361-G361)</f>
        <v>116200</v>
      </c>
      <c r="R361" s="230">
        <f>(Q361-O361)</f>
        <v>116200</v>
      </c>
      <c r="S361" s="230" t="str">
        <f>(H361)</f>
        <v xml:space="preserve"> $-   </v>
      </c>
    </row>
    <row r="362" spans="1:19" ht="15.75" x14ac:dyDescent="0.25">
      <c r="A362" s="240"/>
      <c r="B362" s="241"/>
      <c r="C362" s="240"/>
      <c r="D362" s="240"/>
      <c r="E362" s="228"/>
      <c r="F362" s="240"/>
      <c r="G362" s="225">
        <f>SUM(G355:G361)</f>
        <v>600000</v>
      </c>
      <c r="H362" s="225">
        <f>SUM(H355:H361)</f>
        <v>-11000</v>
      </c>
      <c r="I362" s="225">
        <f>SUM(I355:I361)</f>
        <v>1380200</v>
      </c>
      <c r="J362" s="225">
        <f>SUM(J355:J361)</f>
        <v>304100</v>
      </c>
      <c r="K362" s="225">
        <f>SUM(K355:K361)</f>
        <v>313100</v>
      </c>
      <c r="L362" s="225">
        <f>SUM(L355:L361)</f>
        <v>322600</v>
      </c>
      <c r="M362" s="225">
        <f>SUM(M355:M361)</f>
        <v>332200</v>
      </c>
      <c r="N362" s="225">
        <f>SUM(N355:N361)</f>
        <v>0</v>
      </c>
      <c r="O362" s="225">
        <f>SUM(O355:O361)</f>
        <v>18972</v>
      </c>
      <c r="P362" s="225">
        <f>SUM(P355:P361)</f>
        <v>2671172</v>
      </c>
      <c r="Q362" s="225">
        <f>SUM(Q355:Q361)</f>
        <v>2071172</v>
      </c>
      <c r="R362" s="225">
        <f>SUM(R355:R361)</f>
        <v>2052200</v>
      </c>
      <c r="S362" s="225">
        <f>SUM(S355:S361)</f>
        <v>-11000</v>
      </c>
    </row>
    <row r="363" spans="1:19" ht="15.75" x14ac:dyDescent="0.25">
      <c r="A363" s="237" t="s">
        <v>26</v>
      </c>
      <c r="B363" s="236"/>
      <c r="C363" s="235"/>
      <c r="D363" s="235"/>
      <c r="E363" s="235"/>
      <c r="F363" s="235"/>
      <c r="G363" s="234"/>
      <c r="H363" s="234"/>
      <c r="I363" s="234"/>
      <c r="J363" s="234"/>
      <c r="K363" s="234"/>
      <c r="L363" s="234"/>
      <c r="M363" s="234"/>
      <c r="N363" s="234"/>
      <c r="O363" s="234"/>
      <c r="P363" s="234"/>
      <c r="Q363" s="234" t="s">
        <v>27</v>
      </c>
      <c r="R363" s="234"/>
      <c r="S363" s="233"/>
    </row>
    <row r="364" spans="1:19" ht="15.75" x14ac:dyDescent="0.25">
      <c r="A364" s="189" t="s">
        <v>387</v>
      </c>
      <c r="B364" s="249" t="s">
        <v>45</v>
      </c>
      <c r="C364" s="189" t="s">
        <v>388</v>
      </c>
      <c r="D364" s="269">
        <v>15</v>
      </c>
      <c r="E364" s="191" t="s">
        <v>363</v>
      </c>
      <c r="F364" s="189"/>
      <c r="G364" s="210"/>
      <c r="H364" s="243">
        <v>750</v>
      </c>
      <c r="I364" s="210">
        <v>40000</v>
      </c>
      <c r="J364" s="210"/>
      <c r="K364" s="210"/>
      <c r="L364" s="210"/>
      <c r="M364" s="210"/>
      <c r="N364" s="210"/>
      <c r="O364" s="210"/>
      <c r="P364" s="230">
        <f>SUM(I364:O364)</f>
        <v>40000</v>
      </c>
      <c r="Q364" s="230">
        <f>(P364-G364)</f>
        <v>40000</v>
      </c>
      <c r="R364" s="230">
        <f>(Q364-O364)</f>
        <v>40000</v>
      </c>
      <c r="S364" s="230">
        <f>(H364)</f>
        <v>750</v>
      </c>
    </row>
    <row r="365" spans="1:19" ht="15.75" x14ac:dyDescent="0.25">
      <c r="A365" s="229"/>
      <c r="B365" s="228"/>
      <c r="C365" s="227"/>
      <c r="D365" s="227"/>
      <c r="E365" s="227"/>
      <c r="F365" s="227"/>
      <c r="G365" s="225">
        <f>SUM(G364)</f>
        <v>0</v>
      </c>
      <c r="H365" s="225">
        <f>SUM(H364)</f>
        <v>750</v>
      </c>
      <c r="I365" s="225">
        <f>SUM(I364)</f>
        <v>40000</v>
      </c>
      <c r="J365" s="225">
        <f>SUM(J364)</f>
        <v>0</v>
      </c>
      <c r="K365" s="225">
        <f>SUM(K364)</f>
        <v>0</v>
      </c>
      <c r="L365" s="225">
        <f>SUM(L364)</f>
        <v>0</v>
      </c>
      <c r="M365" s="225">
        <f>SUM(M364)</f>
        <v>0</v>
      </c>
      <c r="N365" s="225">
        <f>SUM(N364)</f>
        <v>0</v>
      </c>
      <c r="O365" s="225">
        <f>SUM(O364)</f>
        <v>0</v>
      </c>
      <c r="P365" s="225">
        <f>SUM(P364)</f>
        <v>40000</v>
      </c>
      <c r="Q365" s="225">
        <f>SUM(Q364)</f>
        <v>40000</v>
      </c>
      <c r="R365" s="225">
        <f>SUM(R364)</f>
        <v>40000</v>
      </c>
      <c r="S365" s="225">
        <f>SUM(S364)</f>
        <v>750</v>
      </c>
    </row>
    <row r="366" spans="1:19" ht="16.5" thickBot="1" x14ac:dyDescent="0.3">
      <c r="A366" s="306"/>
      <c r="B366" s="305"/>
      <c r="C366" s="304"/>
      <c r="D366" s="303"/>
      <c r="E366" s="304"/>
      <c r="F366" s="303"/>
      <c r="G366" s="302"/>
      <c r="H366" s="302"/>
      <c r="I366" s="300"/>
      <c r="J366" s="300"/>
      <c r="K366" s="300"/>
      <c r="L366" s="300"/>
      <c r="M366" s="300"/>
      <c r="N366" s="300"/>
      <c r="O366" s="300"/>
      <c r="P366" s="301"/>
      <c r="Q366" s="301"/>
      <c r="R366" s="300"/>
      <c r="S366" s="300"/>
    </row>
    <row r="367" spans="1:19" ht="17.25" thickTop="1" thickBot="1" x14ac:dyDescent="0.3">
      <c r="A367" s="219" t="s">
        <v>28</v>
      </c>
      <c r="B367" s="299"/>
      <c r="C367" s="298"/>
      <c r="D367" s="298"/>
      <c r="E367" s="298"/>
      <c r="F367" s="298"/>
      <c r="G367" s="216">
        <f>SUM(G365,G362,G353,G350)</f>
        <v>8787804</v>
      </c>
      <c r="H367" s="216">
        <f>SUM(H365,H362,H353,H350)</f>
        <v>40186</v>
      </c>
      <c r="I367" s="216">
        <f>SUM(I365,I362,I353,I350)</f>
        <v>4486460</v>
      </c>
      <c r="J367" s="216">
        <f>SUM(J365,J362,J353,J350)</f>
        <v>5024681</v>
      </c>
      <c r="K367" s="216">
        <f>SUM(K365,K362,K353,K350)</f>
        <v>1163100</v>
      </c>
      <c r="L367" s="216">
        <f>SUM(L365,L362,L353,L350)</f>
        <v>5322600</v>
      </c>
      <c r="M367" s="216">
        <f>SUM(M365,M362,M353,M350)</f>
        <v>332200</v>
      </c>
      <c r="N367" s="216">
        <f>SUM(N365,N362,N353,N350)</f>
        <v>0</v>
      </c>
      <c r="O367" s="216">
        <f>SUM(O365,O362,O353,O350)</f>
        <v>490443</v>
      </c>
      <c r="P367" s="216">
        <f>SUM(P365,P362,P353,P350)</f>
        <v>16819484</v>
      </c>
      <c r="Q367" s="216">
        <f>SUM(Q365,Q362,Q353,Q350)</f>
        <v>8031680</v>
      </c>
      <c r="R367" s="216">
        <f>SUM(R365,R362,R353,R350)</f>
        <v>7541237</v>
      </c>
      <c r="S367" s="216">
        <f>SUM(S365,S362,S353,S350)</f>
        <v>40186</v>
      </c>
    </row>
    <row r="368" spans="1:19" s="1" customFormat="1" ht="17.25" thickTop="1" thickBot="1" x14ac:dyDescent="0.3">
      <c r="A368" s="3"/>
      <c r="B368" s="3"/>
      <c r="C368" s="3"/>
      <c r="D368" s="3"/>
      <c r="E368" s="3"/>
      <c r="F368" s="3"/>
      <c r="G368" s="3"/>
      <c r="H368" s="3"/>
      <c r="I368" s="3"/>
      <c r="J368" s="3"/>
      <c r="K368" s="3"/>
      <c r="L368" s="3"/>
      <c r="M368" s="3"/>
      <c r="N368" s="3"/>
      <c r="O368" s="3"/>
      <c r="P368" s="3"/>
      <c r="Q368" s="3"/>
      <c r="R368" s="3"/>
      <c r="S368" s="3"/>
    </row>
    <row r="369" spans="1:19" ht="15.75" thickTop="1" x14ac:dyDescent="0.25">
      <c r="A369" s="61" t="s">
        <v>389</v>
      </c>
      <c r="B369" s="61"/>
      <c r="C369" s="61"/>
      <c r="D369" s="61"/>
      <c r="E369" s="61"/>
      <c r="F369" s="61"/>
      <c r="G369" s="61"/>
      <c r="H369" s="61"/>
      <c r="I369" s="61"/>
      <c r="J369" s="61"/>
      <c r="K369" s="61"/>
      <c r="L369" s="61"/>
      <c r="M369" s="61"/>
      <c r="N369" s="61"/>
      <c r="O369" s="61"/>
      <c r="P369" s="61"/>
      <c r="Q369" s="61"/>
      <c r="R369" s="61"/>
      <c r="S369" s="61"/>
    </row>
    <row r="370" spans="1:19" x14ac:dyDescent="0.25">
      <c r="A370" s="103"/>
      <c r="B370" s="103"/>
      <c r="C370" s="103"/>
      <c r="D370" s="103"/>
      <c r="E370" s="103"/>
      <c r="F370" s="103"/>
      <c r="G370" s="103"/>
      <c r="H370" s="103"/>
      <c r="I370" s="103"/>
      <c r="J370" s="103"/>
      <c r="K370" s="103"/>
      <c r="L370" s="103"/>
      <c r="M370" s="103"/>
      <c r="N370" s="103"/>
      <c r="O370" s="103"/>
      <c r="P370" s="103"/>
      <c r="Q370" s="103"/>
      <c r="R370" s="103"/>
      <c r="S370" s="103"/>
    </row>
    <row r="371" spans="1:19" ht="47.25" x14ac:dyDescent="0.25">
      <c r="A371" s="102" t="s">
        <v>0</v>
      </c>
      <c r="B371" s="101" t="s">
        <v>1</v>
      </c>
      <c r="C371" s="101" t="s">
        <v>2</v>
      </c>
      <c r="D371" s="57" t="s">
        <v>3</v>
      </c>
      <c r="E371" s="55" t="s">
        <v>4</v>
      </c>
      <c r="F371" s="57" t="s">
        <v>5</v>
      </c>
      <c r="G371" s="57" t="s">
        <v>6</v>
      </c>
      <c r="H371" s="57" t="s">
        <v>7</v>
      </c>
      <c r="I371" s="56" t="s">
        <v>8</v>
      </c>
      <c r="J371" s="56" t="s">
        <v>9</v>
      </c>
      <c r="K371" s="56" t="s">
        <v>10</v>
      </c>
      <c r="L371" s="56" t="s">
        <v>11</v>
      </c>
      <c r="M371" s="56" t="s">
        <v>12</v>
      </c>
      <c r="N371" s="56" t="s">
        <v>13</v>
      </c>
      <c r="O371" s="55" t="s">
        <v>14</v>
      </c>
      <c r="P371" s="55" t="s">
        <v>15</v>
      </c>
      <c r="Q371" s="55" t="s">
        <v>16</v>
      </c>
      <c r="R371" s="55" t="s">
        <v>17</v>
      </c>
      <c r="S371" s="55" t="s">
        <v>18</v>
      </c>
    </row>
    <row r="372" spans="1:19" ht="15.75" x14ac:dyDescent="0.25">
      <c r="A372" s="180" t="s">
        <v>19</v>
      </c>
      <c r="B372" s="179"/>
      <c r="C372" s="178"/>
      <c r="D372" s="178"/>
      <c r="E372" s="178"/>
      <c r="F372" s="178"/>
      <c r="G372" s="177"/>
      <c r="H372" s="177"/>
      <c r="I372" s="177"/>
      <c r="J372" s="177"/>
      <c r="K372" s="177"/>
      <c r="L372" s="177"/>
      <c r="M372" s="177"/>
      <c r="N372" s="177"/>
      <c r="O372" s="177"/>
      <c r="P372" s="177"/>
      <c r="Q372" s="177"/>
      <c r="R372" s="177"/>
      <c r="S372" s="176"/>
    </row>
    <row r="373" spans="1:19" ht="15.75" x14ac:dyDescent="0.25">
      <c r="A373" s="89" t="s">
        <v>390</v>
      </c>
      <c r="B373" s="120" t="s">
        <v>21</v>
      </c>
      <c r="C373" s="76" t="s">
        <v>391</v>
      </c>
      <c r="D373" s="97"/>
      <c r="E373" s="96"/>
      <c r="F373" s="95"/>
      <c r="G373" s="297"/>
      <c r="H373" s="297"/>
      <c r="I373" s="26"/>
      <c r="J373" s="26"/>
      <c r="K373" s="26"/>
      <c r="L373" s="26"/>
      <c r="M373" s="26"/>
      <c r="N373" s="26">
        <v>0</v>
      </c>
      <c r="O373" s="26"/>
      <c r="P373" s="23">
        <f>SUM(I373:O373)</f>
        <v>0</v>
      </c>
      <c r="Q373" s="296">
        <f>SUM(P373-G373)</f>
        <v>0</v>
      </c>
      <c r="R373" s="296">
        <f>SUM(Q373-O373)</f>
        <v>0</v>
      </c>
      <c r="S373" s="295">
        <f>H373</f>
        <v>0</v>
      </c>
    </row>
    <row r="374" spans="1:19" ht="15.75" x14ac:dyDescent="0.25">
      <c r="A374" s="189"/>
      <c r="B374" s="193"/>
      <c r="C374" s="173"/>
      <c r="D374" s="192"/>
      <c r="E374" s="191"/>
      <c r="F374" s="190"/>
      <c r="G374" s="172"/>
      <c r="H374" s="172"/>
      <c r="I374" s="172"/>
      <c r="J374" s="172"/>
      <c r="K374" s="172"/>
      <c r="L374" s="172"/>
      <c r="M374" s="172"/>
      <c r="N374" s="172"/>
      <c r="O374" s="172"/>
      <c r="P374" s="170">
        <f>SUM(I374:O374)</f>
        <v>0</v>
      </c>
      <c r="Q374" s="170">
        <f>SUM(P374-G374)</f>
        <v>0</v>
      </c>
      <c r="R374" s="170">
        <f>SUM(Q374-O374)</f>
        <v>0</v>
      </c>
      <c r="S374" s="170">
        <f>H374</f>
        <v>0</v>
      </c>
    </row>
    <row r="375" spans="1:19" ht="15.75" x14ac:dyDescent="0.25">
      <c r="A375" s="182"/>
      <c r="B375" s="183"/>
      <c r="C375" s="182"/>
      <c r="D375" s="182"/>
      <c r="E375" s="168"/>
      <c r="F375" s="181"/>
      <c r="G375" s="165">
        <f>SUM(G374:G374)</f>
        <v>0</v>
      </c>
      <c r="H375" s="165">
        <f>SUM(H374:H374)</f>
        <v>0</v>
      </c>
      <c r="I375" s="165">
        <f>SUM(I374:I374)</f>
        <v>0</v>
      </c>
      <c r="J375" s="165">
        <f>SUM(J374:J374)</f>
        <v>0</v>
      </c>
      <c r="K375" s="165">
        <f>SUM(K374:K374)</f>
        <v>0</v>
      </c>
      <c r="L375" s="165">
        <f>SUM(L374:L374)</f>
        <v>0</v>
      </c>
      <c r="M375" s="165">
        <f>SUM(M374:M374)</f>
        <v>0</v>
      </c>
      <c r="N375" s="165">
        <f>SUM(N374:N374)</f>
        <v>0</v>
      </c>
      <c r="O375" s="165">
        <f>SUM(O374:O374)</f>
        <v>0</v>
      </c>
      <c r="P375" s="165">
        <f>SUM(P374:P374)</f>
        <v>0</v>
      </c>
      <c r="Q375" s="165">
        <f>SUM(Q374:Q374)</f>
        <v>0</v>
      </c>
      <c r="R375" s="165">
        <f>SUM(R374:R374)</f>
        <v>0</v>
      </c>
      <c r="S375" s="165">
        <f>SUM(S374:S374)</f>
        <v>0</v>
      </c>
    </row>
    <row r="376" spans="1:19" ht="15.75" x14ac:dyDescent="0.25">
      <c r="A376" s="180" t="s">
        <v>24</v>
      </c>
      <c r="B376" s="179"/>
      <c r="C376" s="178"/>
      <c r="D376" s="178"/>
      <c r="E376" s="178"/>
      <c r="F376" s="178"/>
      <c r="G376" s="177"/>
      <c r="H376" s="177"/>
      <c r="I376" s="177"/>
      <c r="J376" s="177"/>
      <c r="K376" s="177"/>
      <c r="L376" s="177"/>
      <c r="M376" s="177"/>
      <c r="N376" s="177"/>
      <c r="O376" s="177"/>
      <c r="P376" s="177"/>
      <c r="Q376" s="177"/>
      <c r="R376" s="177"/>
      <c r="S376" s="177"/>
    </row>
    <row r="377" spans="1:19" ht="15.75" x14ac:dyDescent="0.25">
      <c r="A377" s="189"/>
      <c r="B377" s="168"/>
      <c r="C377" s="173"/>
      <c r="D377" s="175"/>
      <c r="E377" s="174"/>
      <c r="F377" s="173"/>
      <c r="G377" s="171"/>
      <c r="H377" s="166"/>
      <c r="I377" s="171"/>
      <c r="J377" s="171"/>
      <c r="K377" s="171"/>
      <c r="L377" s="171"/>
      <c r="M377" s="171"/>
      <c r="N377" s="171"/>
      <c r="O377" s="171"/>
      <c r="P377" s="170">
        <f>SUM(I377:O377)</f>
        <v>0</v>
      </c>
      <c r="Q377" s="170">
        <f>SUM(P377-G377)</f>
        <v>0</v>
      </c>
      <c r="R377" s="170">
        <f>SUM(Q377-O377)</f>
        <v>0</v>
      </c>
      <c r="S377" s="170">
        <f>H377</f>
        <v>0</v>
      </c>
    </row>
    <row r="378" spans="1:19" ht="15.75" x14ac:dyDescent="0.25">
      <c r="A378" s="182"/>
      <c r="B378" s="183"/>
      <c r="C378" s="182"/>
      <c r="D378" s="181"/>
      <c r="E378" s="168"/>
      <c r="F378" s="181"/>
      <c r="G378" s="165">
        <f>SUM(G377:G377)</f>
        <v>0</v>
      </c>
      <c r="H378" s="165">
        <f>SUM(H377:H377)</f>
        <v>0</v>
      </c>
      <c r="I378" s="165">
        <f>SUM(I377:I377)</f>
        <v>0</v>
      </c>
      <c r="J378" s="165">
        <f>SUM(J377:J377)</f>
        <v>0</v>
      </c>
      <c r="K378" s="165">
        <f>SUM(K377:K377)</f>
        <v>0</v>
      </c>
      <c r="L378" s="165">
        <f>SUM(L377:L377)</f>
        <v>0</v>
      </c>
      <c r="M378" s="165">
        <f>SUM(M377:M377)</f>
        <v>0</v>
      </c>
      <c r="N378" s="165">
        <f>SUM(N377:N377)</f>
        <v>0</v>
      </c>
      <c r="O378" s="165">
        <f>SUM(O377:O377)</f>
        <v>0</v>
      </c>
      <c r="P378" s="165">
        <f>SUM(P377:P377)</f>
        <v>0</v>
      </c>
      <c r="Q378" s="165">
        <f>SUM(Q377:Q377)</f>
        <v>0</v>
      </c>
      <c r="R378" s="165">
        <f>SUM(R377:R377)</f>
        <v>0</v>
      </c>
      <c r="S378" s="165">
        <f>SUM(S377:S377)</f>
        <v>0</v>
      </c>
    </row>
    <row r="379" spans="1:19" ht="15.75" x14ac:dyDescent="0.25">
      <c r="A379" s="180" t="s">
        <v>25</v>
      </c>
      <c r="B379" s="179"/>
      <c r="C379" s="178"/>
      <c r="D379" s="178"/>
      <c r="E379" s="178"/>
      <c r="F379" s="178"/>
      <c r="G379" s="177"/>
      <c r="H379" s="177"/>
      <c r="I379" s="177"/>
      <c r="J379" s="177"/>
      <c r="K379" s="177"/>
      <c r="L379" s="177"/>
      <c r="M379" s="177"/>
      <c r="N379" s="177"/>
      <c r="O379" s="177"/>
      <c r="P379" s="177"/>
      <c r="Q379" s="177"/>
      <c r="R379" s="177"/>
      <c r="S379" s="177"/>
    </row>
    <row r="380" spans="1:19" ht="15.75" x14ac:dyDescent="0.25">
      <c r="A380" s="173"/>
      <c r="B380" s="168"/>
      <c r="C380" s="173"/>
      <c r="D380" s="175"/>
      <c r="E380" s="174"/>
      <c r="F380" s="175"/>
      <c r="G380" s="171"/>
      <c r="H380" s="172"/>
      <c r="I380" s="171"/>
      <c r="J380" s="171"/>
      <c r="K380" s="171"/>
      <c r="L380" s="171"/>
      <c r="M380" s="171"/>
      <c r="N380" s="171"/>
      <c r="O380" s="171"/>
      <c r="P380" s="170">
        <f>SUM(I380:O380)</f>
        <v>0</v>
      </c>
      <c r="Q380" s="170">
        <f>SUM(P380-G380)</f>
        <v>0</v>
      </c>
      <c r="R380" s="170">
        <f>SUM(Q380-O380)</f>
        <v>0</v>
      </c>
      <c r="S380" s="170">
        <f>H380</f>
        <v>0</v>
      </c>
    </row>
    <row r="381" spans="1:19" ht="15.75" x14ac:dyDescent="0.25">
      <c r="A381" s="182"/>
      <c r="B381" s="183"/>
      <c r="C381" s="182"/>
      <c r="D381" s="181"/>
      <c r="E381" s="168"/>
      <c r="F381" s="181"/>
      <c r="G381" s="165">
        <f>SUM(G380:G380)</f>
        <v>0</v>
      </c>
      <c r="H381" s="165">
        <f>SUM(H380:H380)</f>
        <v>0</v>
      </c>
      <c r="I381" s="165">
        <f>SUM(I380:I380)</f>
        <v>0</v>
      </c>
      <c r="J381" s="165">
        <f>SUM(J380:J380)</f>
        <v>0</v>
      </c>
      <c r="K381" s="165">
        <f>SUM(K380:K380)</f>
        <v>0</v>
      </c>
      <c r="L381" s="165">
        <f>SUM(L380:L380)</f>
        <v>0</v>
      </c>
      <c r="M381" s="165">
        <f>SUM(M380:M380)</f>
        <v>0</v>
      </c>
      <c r="N381" s="165">
        <f>SUM(N380:N380)</f>
        <v>0</v>
      </c>
      <c r="O381" s="165">
        <f>SUM(O380:O380)</f>
        <v>0</v>
      </c>
      <c r="P381" s="165">
        <f>SUM(P380:P380)</f>
        <v>0</v>
      </c>
      <c r="Q381" s="165">
        <f>SUM(Q380:Q380)</f>
        <v>0</v>
      </c>
      <c r="R381" s="165">
        <f>SUM(R380:R380)</f>
        <v>0</v>
      </c>
      <c r="S381" s="165">
        <f>SUM(S380:S380)</f>
        <v>0</v>
      </c>
    </row>
    <row r="382" spans="1:19" ht="15.75" x14ac:dyDescent="0.25">
      <c r="A382" s="180" t="s">
        <v>26</v>
      </c>
      <c r="B382" s="179"/>
      <c r="C382" s="178"/>
      <c r="D382" s="178"/>
      <c r="E382" s="178"/>
      <c r="F382" s="178"/>
      <c r="G382" s="177"/>
      <c r="H382" s="177"/>
      <c r="I382" s="177"/>
      <c r="J382" s="177"/>
      <c r="K382" s="177"/>
      <c r="L382" s="177"/>
      <c r="M382" s="177"/>
      <c r="N382" s="177"/>
      <c r="O382" s="177"/>
      <c r="P382" s="177"/>
      <c r="Q382" s="177" t="s">
        <v>27</v>
      </c>
      <c r="R382" s="177"/>
      <c r="S382" s="176"/>
    </row>
    <row r="383" spans="1:19" ht="15.75" x14ac:dyDescent="0.25">
      <c r="A383" s="173" t="s">
        <v>392</v>
      </c>
      <c r="B383" s="168" t="s">
        <v>21</v>
      </c>
      <c r="C383" s="173" t="s">
        <v>393</v>
      </c>
      <c r="D383" s="175"/>
      <c r="E383" s="174" t="s">
        <v>177</v>
      </c>
      <c r="F383" s="173">
        <v>0</v>
      </c>
      <c r="G383" s="171">
        <v>0</v>
      </c>
      <c r="H383" s="172">
        <v>7500</v>
      </c>
      <c r="I383" s="171"/>
      <c r="J383" s="171">
        <v>0</v>
      </c>
      <c r="K383" s="171">
        <v>0</v>
      </c>
      <c r="L383" s="171">
        <v>28000</v>
      </c>
      <c r="M383" s="171"/>
      <c r="N383" s="171"/>
      <c r="O383" s="171"/>
      <c r="P383" s="170">
        <f>SUM(I383:O383)</f>
        <v>28000</v>
      </c>
      <c r="Q383" s="170">
        <f>SUM(P383-G383)</f>
        <v>28000</v>
      </c>
      <c r="R383" s="170">
        <f>SUM(Q383-O383)</f>
        <v>28000</v>
      </c>
      <c r="S383" s="170">
        <f>H383</f>
        <v>7500</v>
      </c>
    </row>
    <row r="384" spans="1:19" ht="15.75" x14ac:dyDescent="0.25">
      <c r="A384" s="169"/>
      <c r="B384" s="168"/>
      <c r="C384" s="167"/>
      <c r="D384" s="166"/>
      <c r="E384" s="167"/>
      <c r="F384" s="166"/>
      <c r="G384" s="165">
        <f>SUM(G383:G383)</f>
        <v>0</v>
      </c>
      <c r="H384" s="165">
        <f>SUM(H383:H383)</f>
        <v>7500</v>
      </c>
      <c r="I384" s="165">
        <f>SUM(I383:I383)</f>
        <v>0</v>
      </c>
      <c r="J384" s="165">
        <f>SUM(J383:J383)</f>
        <v>0</v>
      </c>
      <c r="K384" s="165">
        <f>SUM(K383:K383)</f>
        <v>0</v>
      </c>
      <c r="L384" s="165">
        <f>SUM(L383:L383)</f>
        <v>28000</v>
      </c>
      <c r="M384" s="165">
        <f>SUM(M383:M383)</f>
        <v>0</v>
      </c>
      <c r="N384" s="165">
        <f>SUM(N383:N383)</f>
        <v>0</v>
      </c>
      <c r="O384" s="165">
        <f>SUM(O383:O383)</f>
        <v>0</v>
      </c>
      <c r="P384" s="165">
        <f>SUM(P383:P383)</f>
        <v>28000</v>
      </c>
      <c r="Q384" s="165">
        <f>SUM(Q383:Q383)</f>
        <v>28000</v>
      </c>
      <c r="R384" s="165">
        <f>SUM(R383:R383)</f>
        <v>28000</v>
      </c>
      <c r="S384" s="165">
        <f>SUM(S383:S383)</f>
        <v>7500</v>
      </c>
    </row>
    <row r="385" spans="1:19" ht="16.5" thickBot="1" x14ac:dyDescent="0.3">
      <c r="A385" s="164"/>
      <c r="B385" s="163"/>
      <c r="C385" s="162"/>
      <c r="D385" s="161"/>
      <c r="E385" s="162"/>
      <c r="F385" s="161"/>
      <c r="G385" s="160"/>
      <c r="H385" s="160"/>
      <c r="I385" s="158"/>
      <c r="J385" s="158"/>
      <c r="K385" s="158"/>
      <c r="L385" s="158"/>
      <c r="M385" s="158"/>
      <c r="N385" s="158"/>
      <c r="O385" s="158"/>
      <c r="P385" s="159"/>
      <c r="Q385" s="159"/>
      <c r="R385" s="158"/>
      <c r="S385" s="158"/>
    </row>
    <row r="386" spans="1:19" ht="17.25" thickTop="1" thickBot="1" x14ac:dyDescent="0.3">
      <c r="A386" s="157" t="s">
        <v>28</v>
      </c>
      <c r="B386" s="156"/>
      <c r="C386" s="155"/>
      <c r="D386" s="155"/>
      <c r="E386" s="155"/>
      <c r="F386" s="155"/>
      <c r="G386" s="154">
        <f>SUM(G375+G378+G381+G384)</f>
        <v>0</v>
      </c>
      <c r="H386" s="154">
        <f>SUM(H375+H378+H381+H384)</f>
        <v>7500</v>
      </c>
      <c r="I386" s="154">
        <f>SUM(I375+I378+I381+I384)</f>
        <v>0</v>
      </c>
      <c r="J386" s="154">
        <f>SUM(J375+J378+J381+J384)</f>
        <v>0</v>
      </c>
      <c r="K386" s="154">
        <f>SUM(K375+K378+K381+K384)</f>
        <v>0</v>
      </c>
      <c r="L386" s="154">
        <f>SUM(L375+L378+L381+L384)</f>
        <v>28000</v>
      </c>
      <c r="M386" s="154">
        <f>SUM(M375+M378+M381+M384)</f>
        <v>0</v>
      </c>
      <c r="N386" s="154">
        <f>SUM(N375+N378+N381+N384)</f>
        <v>0</v>
      </c>
      <c r="O386" s="154">
        <f>SUM(O375+O378+O381+O384)</f>
        <v>0</v>
      </c>
      <c r="P386" s="154">
        <f>SUM(P375+P378+P381+P384)</f>
        <v>28000</v>
      </c>
      <c r="Q386" s="154">
        <f>SUM(Q375+Q378+Q381+Q384)</f>
        <v>28000</v>
      </c>
      <c r="R386" s="154">
        <f>SUM(R375+R378+R381+R384)</f>
        <v>28000</v>
      </c>
      <c r="S386" s="154">
        <f>SUM(S375+S378+S381+S384)</f>
        <v>7500</v>
      </c>
    </row>
    <row r="387" spans="1:19" s="1" customFormat="1" ht="17.25" thickTop="1" thickBot="1" x14ac:dyDescent="0.3">
      <c r="A387" s="3"/>
      <c r="B387" s="3"/>
      <c r="C387" s="3"/>
      <c r="D387" s="3"/>
      <c r="E387" s="3"/>
      <c r="F387" s="3"/>
      <c r="G387" s="3"/>
      <c r="H387" s="3"/>
      <c r="I387" s="3"/>
      <c r="J387" s="3"/>
      <c r="K387" s="3"/>
      <c r="L387" s="3"/>
      <c r="M387" s="3"/>
      <c r="N387" s="3"/>
      <c r="O387" s="3"/>
      <c r="P387" s="3"/>
      <c r="Q387" s="3"/>
      <c r="R387" s="3"/>
      <c r="S387" s="3"/>
    </row>
    <row r="388" spans="1:19" ht="15.75" thickTop="1" x14ac:dyDescent="0.25">
      <c r="A388" s="61" t="s">
        <v>394</v>
      </c>
      <c r="B388" s="60"/>
      <c r="C388" s="60"/>
      <c r="D388" s="60"/>
      <c r="E388" s="60"/>
      <c r="F388" s="60"/>
      <c r="G388" s="60"/>
      <c r="H388" s="60"/>
      <c r="I388" s="60"/>
      <c r="J388" s="60"/>
      <c r="K388" s="60"/>
      <c r="L388" s="60"/>
      <c r="M388" s="60"/>
      <c r="N388" s="60"/>
      <c r="O388" s="60"/>
      <c r="P388" s="60"/>
      <c r="Q388" s="60"/>
      <c r="R388" s="60"/>
      <c r="S388" s="60"/>
    </row>
    <row r="389" spans="1:19" x14ac:dyDescent="0.25">
      <c r="A389" s="59"/>
      <c r="B389" s="59"/>
      <c r="C389" s="59"/>
      <c r="D389" s="59"/>
      <c r="E389" s="59"/>
      <c r="F389" s="59"/>
      <c r="G389" s="59"/>
      <c r="H389" s="59"/>
      <c r="I389" s="59"/>
      <c r="J389" s="59"/>
      <c r="K389" s="59"/>
      <c r="L389" s="59"/>
      <c r="M389" s="59"/>
      <c r="N389" s="59"/>
      <c r="O389" s="59"/>
      <c r="P389" s="59"/>
      <c r="Q389" s="59"/>
      <c r="R389" s="59"/>
      <c r="S389" s="59"/>
    </row>
    <row r="390" spans="1:19" ht="47.25" x14ac:dyDescent="0.25">
      <c r="A390" s="102" t="s">
        <v>0</v>
      </c>
      <c r="B390" s="101" t="s">
        <v>1</v>
      </c>
      <c r="C390" s="101" t="s">
        <v>2</v>
      </c>
      <c r="D390" s="57" t="s">
        <v>3</v>
      </c>
      <c r="E390" s="55" t="s">
        <v>4</v>
      </c>
      <c r="F390" s="57" t="s">
        <v>5</v>
      </c>
      <c r="G390" s="57" t="s">
        <v>6</v>
      </c>
      <c r="H390" s="57" t="s">
        <v>7</v>
      </c>
      <c r="I390" s="56" t="s">
        <v>395</v>
      </c>
      <c r="J390" s="56" t="s">
        <v>9</v>
      </c>
      <c r="K390" s="56" t="s">
        <v>10</v>
      </c>
      <c r="L390" s="56" t="s">
        <v>11</v>
      </c>
      <c r="M390" s="56" t="s">
        <v>12</v>
      </c>
      <c r="N390" s="56" t="s">
        <v>13</v>
      </c>
      <c r="O390" s="55" t="s">
        <v>396</v>
      </c>
      <c r="P390" s="55" t="s">
        <v>15</v>
      </c>
      <c r="Q390" s="55" t="s">
        <v>16</v>
      </c>
      <c r="R390" s="55" t="s">
        <v>397</v>
      </c>
      <c r="S390" s="55" t="s">
        <v>18</v>
      </c>
    </row>
    <row r="391" spans="1:19" ht="15.75" x14ac:dyDescent="0.25">
      <c r="A391" s="180" t="s">
        <v>19</v>
      </c>
      <c r="B391" s="177"/>
      <c r="C391" s="177"/>
      <c r="D391" s="177"/>
      <c r="E391" s="177"/>
      <c r="F391" s="177"/>
      <c r="G391" s="177"/>
      <c r="H391" s="177"/>
      <c r="I391" s="177"/>
      <c r="J391" s="177"/>
      <c r="K391" s="177"/>
      <c r="L391" s="177"/>
      <c r="M391" s="177"/>
      <c r="N391" s="177"/>
      <c r="O391" s="177"/>
      <c r="P391" s="177"/>
      <c r="Q391" s="177"/>
      <c r="R391" s="177"/>
      <c r="S391" s="176"/>
    </row>
    <row r="392" spans="1:19" ht="15.75" x14ac:dyDescent="0.25">
      <c r="A392" s="189" t="s">
        <v>398</v>
      </c>
      <c r="B392" s="193" t="s">
        <v>21</v>
      </c>
      <c r="C392" s="173" t="s">
        <v>399</v>
      </c>
      <c r="D392" s="191">
        <v>25</v>
      </c>
      <c r="E392" s="191" t="s">
        <v>54</v>
      </c>
      <c r="F392" s="291"/>
      <c r="G392" s="288"/>
      <c r="H392" s="288">
        <v>1200</v>
      </c>
      <c r="I392" s="288">
        <v>12000</v>
      </c>
      <c r="J392" s="288"/>
      <c r="K392" s="288"/>
      <c r="L392" s="288"/>
      <c r="M392" s="288"/>
      <c r="N392" s="288"/>
      <c r="O392" s="288"/>
      <c r="P392" s="170">
        <f>SUM(I392:O392)</f>
        <v>12000</v>
      </c>
      <c r="Q392" s="170">
        <f>SUM(P392-G392)</f>
        <v>12000</v>
      </c>
      <c r="R392" s="170">
        <f>SUM(Q392-O392)</f>
        <v>12000</v>
      </c>
      <c r="S392" s="170">
        <f>H392</f>
        <v>1200</v>
      </c>
    </row>
    <row r="393" spans="1:19" ht="15.75" x14ac:dyDescent="0.25">
      <c r="A393" s="189" t="s">
        <v>400</v>
      </c>
      <c r="B393" s="193" t="s">
        <v>336</v>
      </c>
      <c r="C393" s="173" t="s">
        <v>401</v>
      </c>
      <c r="D393" s="191">
        <v>15</v>
      </c>
      <c r="E393" s="191" t="s">
        <v>54</v>
      </c>
      <c r="F393" s="291" t="s">
        <v>402</v>
      </c>
      <c r="G393" s="288">
        <v>5000</v>
      </c>
      <c r="H393" s="288">
        <v>75</v>
      </c>
      <c r="I393" s="288"/>
      <c r="J393" s="288"/>
      <c r="K393" s="288"/>
      <c r="L393" s="288"/>
      <c r="M393" s="288"/>
      <c r="N393" s="288">
        <v>10000</v>
      </c>
      <c r="O393" s="288"/>
      <c r="P393" s="170">
        <f>SUM(I393:O393)</f>
        <v>10000</v>
      </c>
      <c r="Q393" s="170">
        <f>SUM(P393-G393)</f>
        <v>5000</v>
      </c>
      <c r="R393" s="170">
        <f>SUM(Q393-O393)</f>
        <v>5000</v>
      </c>
      <c r="S393" s="170">
        <f>H393</f>
        <v>75</v>
      </c>
    </row>
    <row r="394" spans="1:19" ht="15.75" x14ac:dyDescent="0.25">
      <c r="A394" s="189" t="s">
        <v>403</v>
      </c>
      <c r="B394" s="193" t="s">
        <v>45</v>
      </c>
      <c r="C394" s="173" t="s">
        <v>404</v>
      </c>
      <c r="D394" s="191">
        <v>20</v>
      </c>
      <c r="E394" s="191" t="s">
        <v>54</v>
      </c>
      <c r="F394" s="291"/>
      <c r="G394" s="288"/>
      <c r="H394" s="288">
        <v>0</v>
      </c>
      <c r="I394" s="288"/>
      <c r="J394" s="288"/>
      <c r="K394" s="288"/>
      <c r="L394" s="288"/>
      <c r="M394" s="288"/>
      <c r="N394" s="288">
        <v>12000</v>
      </c>
      <c r="O394" s="288"/>
      <c r="P394" s="170">
        <f>SUM(I394:O394)</f>
        <v>12000</v>
      </c>
      <c r="Q394" s="170">
        <f>SUM(P394-G394)</f>
        <v>12000</v>
      </c>
      <c r="R394" s="170">
        <f>SUM(Q394-O394)</f>
        <v>12000</v>
      </c>
      <c r="S394" s="170">
        <f>H394</f>
        <v>0</v>
      </c>
    </row>
    <row r="395" spans="1:19" ht="15.75" x14ac:dyDescent="0.25">
      <c r="A395" s="189" t="s">
        <v>405</v>
      </c>
      <c r="B395" s="193" t="s">
        <v>21</v>
      </c>
      <c r="C395" s="173" t="s">
        <v>406</v>
      </c>
      <c r="D395" s="191">
        <v>35</v>
      </c>
      <c r="E395" s="191" t="s">
        <v>54</v>
      </c>
      <c r="F395" s="291" t="s">
        <v>407</v>
      </c>
      <c r="G395" s="288">
        <v>12500</v>
      </c>
      <c r="H395" s="288">
        <v>250</v>
      </c>
      <c r="I395" s="288">
        <v>25000</v>
      </c>
      <c r="J395" s="288">
        <v>0</v>
      </c>
      <c r="K395" s="288"/>
      <c r="L395" s="288"/>
      <c r="M395" s="288"/>
      <c r="N395" s="288"/>
      <c r="O395" s="288"/>
      <c r="P395" s="170">
        <f>SUM(I395:O395)</f>
        <v>25000</v>
      </c>
      <c r="Q395" s="170">
        <f>SUM(P395-G395)</f>
        <v>12500</v>
      </c>
      <c r="R395" s="170">
        <f>SUM(Q395-O395)</f>
        <v>12500</v>
      </c>
      <c r="S395" s="170">
        <f>H395</f>
        <v>250</v>
      </c>
    </row>
    <row r="396" spans="1:19" ht="15.75" x14ac:dyDescent="0.25">
      <c r="A396" s="189" t="s">
        <v>408</v>
      </c>
      <c r="B396" s="193" t="s">
        <v>21</v>
      </c>
      <c r="C396" s="173" t="s">
        <v>337</v>
      </c>
      <c r="D396" s="191">
        <v>25</v>
      </c>
      <c r="E396" s="191" t="s">
        <v>54</v>
      </c>
      <c r="F396" s="291"/>
      <c r="G396" s="288"/>
      <c r="H396" s="288"/>
      <c r="I396" s="288" t="s">
        <v>303</v>
      </c>
      <c r="J396" s="288"/>
      <c r="K396" s="288"/>
      <c r="L396" s="288"/>
      <c r="M396" s="288"/>
      <c r="N396" s="288">
        <v>15000</v>
      </c>
      <c r="O396" s="288"/>
      <c r="P396" s="170">
        <f>SUM(I396:O396)</f>
        <v>15000</v>
      </c>
      <c r="Q396" s="170">
        <f>SUM(P396-G396)</f>
        <v>15000</v>
      </c>
      <c r="R396" s="170">
        <f>SUM(Q396-O396)</f>
        <v>15000</v>
      </c>
      <c r="S396" s="170">
        <f>H396</f>
        <v>0</v>
      </c>
    </row>
    <row r="397" spans="1:19" ht="15.75" x14ac:dyDescent="0.25">
      <c r="A397" s="189" t="s">
        <v>409</v>
      </c>
      <c r="B397" s="193" t="s">
        <v>45</v>
      </c>
      <c r="C397" s="173" t="s">
        <v>337</v>
      </c>
      <c r="D397" s="191">
        <v>35</v>
      </c>
      <c r="E397" s="191" t="s">
        <v>54</v>
      </c>
      <c r="F397" s="291"/>
      <c r="G397" s="288"/>
      <c r="H397" s="288">
        <v>2750</v>
      </c>
      <c r="I397" s="288"/>
      <c r="J397" s="288"/>
      <c r="K397" s="288"/>
      <c r="L397" s="288">
        <v>0</v>
      </c>
      <c r="M397" s="288">
        <v>300000</v>
      </c>
      <c r="N397" s="288">
        <v>0</v>
      </c>
      <c r="O397" s="288"/>
      <c r="P397" s="170">
        <f>SUM(I397:O397)</f>
        <v>300000</v>
      </c>
      <c r="Q397" s="170">
        <f>SUM(P397-G397)</f>
        <v>300000</v>
      </c>
      <c r="R397" s="170">
        <f>SUM(Q397-O397)</f>
        <v>300000</v>
      </c>
      <c r="S397" s="170">
        <f>H397</f>
        <v>2750</v>
      </c>
    </row>
    <row r="398" spans="1:19" ht="15.75" x14ac:dyDescent="0.25">
      <c r="A398" s="189" t="s">
        <v>410</v>
      </c>
      <c r="B398" s="193" t="s">
        <v>45</v>
      </c>
      <c r="C398" s="173" t="s">
        <v>337</v>
      </c>
      <c r="D398" s="191">
        <v>50</v>
      </c>
      <c r="E398" s="191" t="s">
        <v>54</v>
      </c>
      <c r="F398" s="291"/>
      <c r="G398" s="288"/>
      <c r="H398" s="288">
        <v>900</v>
      </c>
      <c r="I398" s="288">
        <v>0</v>
      </c>
      <c r="J398" s="288">
        <v>30000</v>
      </c>
      <c r="K398" s="288"/>
      <c r="L398" s="288"/>
      <c r="M398" s="288"/>
      <c r="N398" s="288"/>
      <c r="O398" s="288"/>
      <c r="P398" s="170">
        <f>SUM(I398:O398)</f>
        <v>30000</v>
      </c>
      <c r="Q398" s="170">
        <f>SUM(P398-G398)</f>
        <v>30000</v>
      </c>
      <c r="R398" s="170">
        <f>SUM(Q398-O398)</f>
        <v>30000</v>
      </c>
      <c r="S398" s="170">
        <f>H398</f>
        <v>900</v>
      </c>
    </row>
    <row r="399" spans="1:19" ht="15.75" x14ac:dyDescent="0.25">
      <c r="A399" s="189" t="s">
        <v>411</v>
      </c>
      <c r="B399" s="193" t="s">
        <v>336</v>
      </c>
      <c r="C399" s="173" t="s">
        <v>337</v>
      </c>
      <c r="D399" s="191">
        <v>35</v>
      </c>
      <c r="E399" s="191" t="s">
        <v>64</v>
      </c>
      <c r="F399" s="291"/>
      <c r="G399" s="288"/>
      <c r="H399" s="288">
        <v>12000</v>
      </c>
      <c r="I399" s="288">
        <v>0</v>
      </c>
      <c r="J399" s="288">
        <v>0</v>
      </c>
      <c r="K399" s="288">
        <v>0</v>
      </c>
      <c r="L399" s="288">
        <v>400000</v>
      </c>
      <c r="M399" s="288"/>
      <c r="N399" s="288"/>
      <c r="O399" s="288"/>
      <c r="P399" s="170">
        <f>SUM(I399:O399)</f>
        <v>400000</v>
      </c>
      <c r="Q399" s="170">
        <f>SUM(P399-G399)</f>
        <v>400000</v>
      </c>
      <c r="R399" s="170">
        <f>SUM(Q399-O399)</f>
        <v>400000</v>
      </c>
      <c r="S399" s="170">
        <f>H399</f>
        <v>12000</v>
      </c>
    </row>
    <row r="400" spans="1:19" ht="15.75" x14ac:dyDescent="0.25">
      <c r="A400" s="189" t="s">
        <v>412</v>
      </c>
      <c r="B400" s="193" t="s">
        <v>21</v>
      </c>
      <c r="C400" s="173" t="s">
        <v>404</v>
      </c>
      <c r="D400" s="191">
        <v>50</v>
      </c>
      <c r="E400" s="191" t="s">
        <v>64</v>
      </c>
      <c r="F400" s="291"/>
      <c r="G400" s="288"/>
      <c r="H400" s="288">
        <v>6400</v>
      </c>
      <c r="I400" s="64"/>
      <c r="J400" s="288">
        <v>800000</v>
      </c>
      <c r="K400" s="64"/>
      <c r="L400" s="288"/>
      <c r="M400" s="288"/>
      <c r="N400" s="288"/>
      <c r="O400" s="288"/>
      <c r="P400" s="170">
        <f>SUM(I400:O400)</f>
        <v>800000</v>
      </c>
      <c r="Q400" s="170">
        <f>SUM(P400-G400)</f>
        <v>800000</v>
      </c>
      <c r="R400" s="170">
        <f>SUM(Q400-O400)</f>
        <v>800000</v>
      </c>
      <c r="S400" s="170">
        <f>H400</f>
        <v>6400</v>
      </c>
    </row>
    <row r="401" spans="1:19" ht="15.75" x14ac:dyDescent="0.25">
      <c r="A401" s="294" t="s">
        <v>413</v>
      </c>
      <c r="B401" s="168" t="s">
        <v>21</v>
      </c>
      <c r="C401" s="173" t="s">
        <v>337</v>
      </c>
      <c r="D401" s="292">
        <v>25</v>
      </c>
      <c r="E401" s="292" t="s">
        <v>64</v>
      </c>
      <c r="F401" s="291" t="s">
        <v>414</v>
      </c>
      <c r="G401" s="288">
        <v>285000</v>
      </c>
      <c r="H401" s="288">
        <v>8000</v>
      </c>
      <c r="I401" s="288" t="s">
        <v>303</v>
      </c>
      <c r="J401" s="288"/>
      <c r="K401" s="288">
        <v>525000</v>
      </c>
      <c r="L401" s="288"/>
      <c r="M401" s="288"/>
      <c r="N401" s="288"/>
      <c r="O401" s="288"/>
      <c r="P401" s="170">
        <f>SUM(I401:O401)</f>
        <v>525000</v>
      </c>
      <c r="Q401" s="170">
        <f>SUM(P401-G401)</f>
        <v>240000</v>
      </c>
      <c r="R401" s="170">
        <f>SUM(Q401-O401)</f>
        <v>240000</v>
      </c>
      <c r="S401" s="170">
        <f>H401</f>
        <v>8000</v>
      </c>
    </row>
    <row r="402" spans="1:19" ht="15.75" x14ac:dyDescent="0.25">
      <c r="A402" s="189" t="s">
        <v>415</v>
      </c>
      <c r="B402" s="193" t="s">
        <v>21</v>
      </c>
      <c r="C402" s="173" t="s">
        <v>337</v>
      </c>
      <c r="D402" s="191">
        <v>50</v>
      </c>
      <c r="E402" s="191" t="s">
        <v>64</v>
      </c>
      <c r="F402" s="291" t="s">
        <v>416</v>
      </c>
      <c r="G402" s="288">
        <v>22000000</v>
      </c>
      <c r="H402" s="288"/>
      <c r="I402" s="288">
        <v>3000000</v>
      </c>
      <c r="J402" s="288">
        <v>15000000</v>
      </c>
      <c r="K402" s="288">
        <v>4000000</v>
      </c>
      <c r="L402" s="288"/>
      <c r="M402" s="288"/>
      <c r="N402" s="288"/>
      <c r="O402" s="288"/>
      <c r="P402" s="170">
        <f>SUM(I402:O402)</f>
        <v>22000000</v>
      </c>
      <c r="Q402" s="170">
        <f>SUM(P402-G402)</f>
        <v>0</v>
      </c>
      <c r="R402" s="170">
        <f>SUM(Q402-O402)</f>
        <v>0</v>
      </c>
      <c r="S402" s="170">
        <f>H402</f>
        <v>0</v>
      </c>
    </row>
    <row r="403" spans="1:19" ht="15.75" x14ac:dyDescent="0.25">
      <c r="A403" s="189" t="s">
        <v>417</v>
      </c>
      <c r="B403" s="193" t="s">
        <v>336</v>
      </c>
      <c r="C403" s="173" t="s">
        <v>337</v>
      </c>
      <c r="D403" s="191">
        <v>20</v>
      </c>
      <c r="E403" s="191" t="s">
        <v>54</v>
      </c>
      <c r="F403" s="291"/>
      <c r="G403" s="288"/>
      <c r="H403" s="288"/>
      <c r="I403" s="288">
        <v>35000</v>
      </c>
      <c r="J403" s="288"/>
      <c r="K403" s="288"/>
      <c r="L403" s="288"/>
      <c r="M403" s="288"/>
      <c r="N403" s="288">
        <v>0</v>
      </c>
      <c r="O403" s="288"/>
      <c r="P403" s="170">
        <f>SUM(I403:O403)</f>
        <v>35000</v>
      </c>
      <c r="Q403" s="170">
        <f>SUM(P403-G403)</f>
        <v>35000</v>
      </c>
      <c r="R403" s="170">
        <f>SUM(Q403-O403)</f>
        <v>35000</v>
      </c>
      <c r="S403" s="170">
        <f>H403</f>
        <v>0</v>
      </c>
    </row>
    <row r="404" spans="1:19" ht="15.75" x14ac:dyDescent="0.25">
      <c r="A404" s="189" t="s">
        <v>418</v>
      </c>
      <c r="B404" s="193" t="s">
        <v>21</v>
      </c>
      <c r="C404" s="173" t="s">
        <v>337</v>
      </c>
      <c r="D404" s="191">
        <v>50</v>
      </c>
      <c r="E404" s="191" t="s">
        <v>64</v>
      </c>
      <c r="F404" s="291"/>
      <c r="G404" s="288"/>
      <c r="H404" s="288"/>
      <c r="I404" s="288"/>
      <c r="J404" s="288"/>
      <c r="K404" s="288"/>
      <c r="L404" s="288"/>
      <c r="M404" s="288"/>
      <c r="N404" s="288">
        <v>3200000</v>
      </c>
      <c r="O404" s="288"/>
      <c r="P404" s="170">
        <f>SUM(I404:O404)</f>
        <v>3200000</v>
      </c>
      <c r="Q404" s="170">
        <f>SUM(P404-G404)</f>
        <v>3200000</v>
      </c>
      <c r="R404" s="170">
        <f>SUM(Q404-O404)</f>
        <v>3200000</v>
      </c>
      <c r="S404" s="170">
        <f>H404</f>
        <v>0</v>
      </c>
    </row>
    <row r="405" spans="1:19" ht="15.75" x14ac:dyDescent="0.25">
      <c r="A405" s="189" t="s">
        <v>419</v>
      </c>
      <c r="B405" s="193" t="s">
        <v>45</v>
      </c>
      <c r="C405" s="173" t="s">
        <v>337</v>
      </c>
      <c r="D405" s="191">
        <v>25</v>
      </c>
      <c r="E405" s="191" t="s">
        <v>54</v>
      </c>
      <c r="F405" s="291"/>
      <c r="G405" s="288"/>
      <c r="H405" s="288"/>
      <c r="I405" s="288"/>
      <c r="J405" s="288"/>
      <c r="K405" s="288"/>
      <c r="L405" s="288"/>
      <c r="M405" s="288"/>
      <c r="N405" s="288">
        <v>50000</v>
      </c>
      <c r="O405" s="288"/>
      <c r="P405" s="170">
        <f>SUM(I405:O405)</f>
        <v>50000</v>
      </c>
      <c r="Q405" s="170">
        <f>SUM(P405-G405)</f>
        <v>50000</v>
      </c>
      <c r="R405" s="170">
        <f>SUM(Q405-O405)</f>
        <v>50000</v>
      </c>
      <c r="S405" s="170">
        <f>H405</f>
        <v>0</v>
      </c>
    </row>
    <row r="406" spans="1:19" ht="15.75" x14ac:dyDescent="0.25">
      <c r="A406" s="189" t="s">
        <v>420</v>
      </c>
      <c r="B406" s="193" t="s">
        <v>336</v>
      </c>
      <c r="C406" s="173" t="s">
        <v>337</v>
      </c>
      <c r="D406" s="191">
        <v>50</v>
      </c>
      <c r="E406" s="191" t="s">
        <v>54</v>
      </c>
      <c r="F406" s="291"/>
      <c r="G406" s="288"/>
      <c r="H406" s="288">
        <v>-65000</v>
      </c>
      <c r="I406" s="288">
        <v>0</v>
      </c>
      <c r="J406" s="288">
        <v>85000</v>
      </c>
      <c r="K406" s="288"/>
      <c r="L406" s="288"/>
      <c r="M406" s="288"/>
      <c r="N406" s="288"/>
      <c r="O406" s="288"/>
      <c r="P406" s="170">
        <f>SUM(I406:O406)</f>
        <v>85000</v>
      </c>
      <c r="Q406" s="170">
        <f>SUM(P406-G406)</f>
        <v>85000</v>
      </c>
      <c r="R406" s="170">
        <f>SUM(Q406-O406)</f>
        <v>85000</v>
      </c>
      <c r="S406" s="170">
        <f>H406</f>
        <v>-65000</v>
      </c>
    </row>
    <row r="407" spans="1:19" ht="15.75" x14ac:dyDescent="0.25">
      <c r="A407" s="294" t="s">
        <v>421</v>
      </c>
      <c r="B407" s="168" t="s">
        <v>45</v>
      </c>
      <c r="C407" s="173" t="s">
        <v>337</v>
      </c>
      <c r="D407" s="292">
        <v>50</v>
      </c>
      <c r="E407" s="292" t="s">
        <v>64</v>
      </c>
      <c r="F407" s="291" t="s">
        <v>422</v>
      </c>
      <c r="G407" s="288">
        <v>100000</v>
      </c>
      <c r="H407" s="288"/>
      <c r="I407" s="288"/>
      <c r="J407" s="288"/>
      <c r="K407" s="288"/>
      <c r="L407" s="288"/>
      <c r="M407" s="288"/>
      <c r="N407" s="288">
        <v>300000</v>
      </c>
      <c r="O407" s="288"/>
      <c r="P407" s="170">
        <f>SUM(I407:O407)</f>
        <v>300000</v>
      </c>
      <c r="Q407" s="170">
        <f>SUM(P407-G407)</f>
        <v>200000</v>
      </c>
      <c r="R407" s="170">
        <f>SUM(Q407-O407)</f>
        <v>200000</v>
      </c>
      <c r="S407" s="170">
        <f>H407</f>
        <v>0</v>
      </c>
    </row>
    <row r="408" spans="1:19" ht="15.75" x14ac:dyDescent="0.25">
      <c r="A408" s="294" t="s">
        <v>423</v>
      </c>
      <c r="B408" s="168" t="s">
        <v>21</v>
      </c>
      <c r="C408" s="173" t="s">
        <v>337</v>
      </c>
      <c r="D408" s="292">
        <v>35</v>
      </c>
      <c r="E408" s="292" t="s">
        <v>64</v>
      </c>
      <c r="F408" s="291" t="s">
        <v>424</v>
      </c>
      <c r="G408" s="288">
        <v>750000</v>
      </c>
      <c r="H408" s="288"/>
      <c r="I408" s="288"/>
      <c r="J408" s="288"/>
      <c r="K408" s="288"/>
      <c r="L408" s="288"/>
      <c r="M408" s="288"/>
      <c r="N408" s="288">
        <v>2500000</v>
      </c>
      <c r="O408" s="288"/>
      <c r="P408" s="170">
        <f>SUM(I408:O408)</f>
        <v>2500000</v>
      </c>
      <c r="Q408" s="170">
        <f>SUM(P408-G408)</f>
        <v>1750000</v>
      </c>
      <c r="R408" s="170">
        <f>SUM(Q408-O408)</f>
        <v>1750000</v>
      </c>
      <c r="S408" s="170">
        <f>H408</f>
        <v>0</v>
      </c>
    </row>
    <row r="409" spans="1:19" ht="15.75" x14ac:dyDescent="0.25">
      <c r="A409" s="294" t="s">
        <v>425</v>
      </c>
      <c r="B409" s="168" t="s">
        <v>336</v>
      </c>
      <c r="C409" s="173" t="s">
        <v>337</v>
      </c>
      <c r="D409" s="292">
        <v>35</v>
      </c>
      <c r="E409" s="292" t="s">
        <v>64</v>
      </c>
      <c r="F409" s="291"/>
      <c r="G409" s="288"/>
      <c r="H409" s="288"/>
      <c r="I409" s="288"/>
      <c r="J409" s="288"/>
      <c r="K409" s="288">
        <v>200000</v>
      </c>
      <c r="L409" s="288"/>
      <c r="M409" s="288"/>
      <c r="N409" s="288">
        <v>0</v>
      </c>
      <c r="O409" s="288"/>
      <c r="P409" s="170">
        <f>SUM(I409:O409)</f>
        <v>200000</v>
      </c>
      <c r="Q409" s="170">
        <f>SUM(P409-G409)</f>
        <v>200000</v>
      </c>
      <c r="R409" s="170">
        <f>SUM(Q409-O409)</f>
        <v>200000</v>
      </c>
      <c r="S409" s="170">
        <f>H409</f>
        <v>0</v>
      </c>
    </row>
    <row r="410" spans="1:19" ht="15.75" x14ac:dyDescent="0.25">
      <c r="A410" s="294" t="s">
        <v>426</v>
      </c>
      <c r="B410" s="168" t="s">
        <v>45</v>
      </c>
      <c r="C410" s="173" t="s">
        <v>337</v>
      </c>
      <c r="D410" s="292">
        <v>35</v>
      </c>
      <c r="E410" s="292" t="s">
        <v>64</v>
      </c>
      <c r="F410" s="291"/>
      <c r="G410" s="288"/>
      <c r="H410" s="288"/>
      <c r="I410" s="288"/>
      <c r="J410" s="288"/>
      <c r="K410" s="288"/>
      <c r="L410" s="288"/>
      <c r="M410" s="288"/>
      <c r="N410" s="288">
        <v>350000</v>
      </c>
      <c r="O410" s="288"/>
      <c r="P410" s="170">
        <f>SUM(I410:O410)</f>
        <v>350000</v>
      </c>
      <c r="Q410" s="170">
        <f>SUM(P410-G410)</f>
        <v>350000</v>
      </c>
      <c r="R410" s="170">
        <f>SUM(Q410-O410)</f>
        <v>350000</v>
      </c>
      <c r="S410" s="170">
        <f>H410</f>
        <v>0</v>
      </c>
    </row>
    <row r="411" spans="1:19" ht="15.75" x14ac:dyDescent="0.25">
      <c r="A411" s="294" t="s">
        <v>427</v>
      </c>
      <c r="B411" s="168" t="s">
        <v>336</v>
      </c>
      <c r="C411" s="173" t="s">
        <v>337</v>
      </c>
      <c r="D411" s="292">
        <v>35</v>
      </c>
      <c r="E411" s="292" t="s">
        <v>64</v>
      </c>
      <c r="F411" s="291"/>
      <c r="G411" s="288"/>
      <c r="H411" s="288"/>
      <c r="I411" s="288"/>
      <c r="J411" s="288"/>
      <c r="K411" s="288"/>
      <c r="L411" s="288"/>
      <c r="M411" s="288"/>
      <c r="N411" s="288">
        <v>200000</v>
      </c>
      <c r="O411" s="288"/>
      <c r="P411" s="170">
        <f>SUM(I411:O411)</f>
        <v>200000</v>
      </c>
      <c r="Q411" s="170">
        <f>SUM(P411-G411)</f>
        <v>200000</v>
      </c>
      <c r="R411" s="170">
        <f>SUM(Q411-O411)</f>
        <v>200000</v>
      </c>
      <c r="S411" s="170">
        <f>H411</f>
        <v>0</v>
      </c>
    </row>
    <row r="412" spans="1:19" ht="15.75" x14ac:dyDescent="0.25">
      <c r="A412" s="294" t="s">
        <v>428</v>
      </c>
      <c r="B412" s="168" t="s">
        <v>336</v>
      </c>
      <c r="C412" s="173" t="s">
        <v>337</v>
      </c>
      <c r="D412" s="292">
        <v>25</v>
      </c>
      <c r="E412" s="292" t="s">
        <v>54</v>
      </c>
      <c r="F412" s="291"/>
      <c r="G412" s="288"/>
      <c r="H412" s="288">
        <v>6500</v>
      </c>
      <c r="I412" s="288"/>
      <c r="J412" s="288"/>
      <c r="K412" s="288"/>
      <c r="L412" s="288">
        <v>200000</v>
      </c>
      <c r="M412" s="288"/>
      <c r="N412" s="288">
        <v>0</v>
      </c>
      <c r="O412" s="288"/>
      <c r="P412" s="170">
        <f>SUM(I412:O412)</f>
        <v>200000</v>
      </c>
      <c r="Q412" s="170">
        <f>SUM(P412-G412)</f>
        <v>200000</v>
      </c>
      <c r="R412" s="170">
        <f>SUM(Q412-O412)</f>
        <v>200000</v>
      </c>
      <c r="S412" s="170">
        <f>H412</f>
        <v>6500</v>
      </c>
    </row>
    <row r="413" spans="1:19" ht="15.75" x14ac:dyDescent="0.25">
      <c r="A413" s="294" t="s">
        <v>429</v>
      </c>
      <c r="B413" s="168" t="s">
        <v>45</v>
      </c>
      <c r="C413" s="173" t="s">
        <v>337</v>
      </c>
      <c r="D413" s="292">
        <v>25</v>
      </c>
      <c r="E413" s="292" t="s">
        <v>54</v>
      </c>
      <c r="F413" s="291"/>
      <c r="G413" s="288"/>
      <c r="H413" s="288"/>
      <c r="I413" s="288"/>
      <c r="J413" s="288"/>
      <c r="K413" s="288"/>
      <c r="L413" s="288"/>
      <c r="M413" s="288"/>
      <c r="N413" s="288">
        <v>150000</v>
      </c>
      <c r="O413" s="288"/>
      <c r="P413" s="170">
        <f>SUM(I413:O413)</f>
        <v>150000</v>
      </c>
      <c r="Q413" s="170">
        <f>SUM(P413-G413)</f>
        <v>150000</v>
      </c>
      <c r="R413" s="170">
        <f>SUM(Q413-O413)</f>
        <v>150000</v>
      </c>
      <c r="S413" s="170">
        <f>H413</f>
        <v>0</v>
      </c>
    </row>
    <row r="414" spans="1:19" ht="15.75" x14ac:dyDescent="0.25">
      <c r="A414" s="294" t="s">
        <v>430</v>
      </c>
      <c r="B414" s="168" t="s">
        <v>45</v>
      </c>
      <c r="C414" s="173" t="s">
        <v>337</v>
      </c>
      <c r="D414" s="292">
        <v>50</v>
      </c>
      <c r="E414" s="292" t="s">
        <v>64</v>
      </c>
      <c r="F414" s="291"/>
      <c r="G414" s="288"/>
      <c r="H414" s="288"/>
      <c r="I414" s="288"/>
      <c r="J414" s="288"/>
      <c r="K414" s="288"/>
      <c r="L414" s="288"/>
      <c r="M414" s="288"/>
      <c r="N414" s="288">
        <v>1250000</v>
      </c>
      <c r="O414" s="288"/>
      <c r="P414" s="170">
        <f>SUM(I414:O414)</f>
        <v>1250000</v>
      </c>
      <c r="Q414" s="170">
        <f>SUM(P414-G414)</f>
        <v>1250000</v>
      </c>
      <c r="R414" s="170">
        <f>SUM(Q414-O414)</f>
        <v>1250000</v>
      </c>
      <c r="S414" s="170">
        <f>H414</f>
        <v>0</v>
      </c>
    </row>
    <row r="415" spans="1:19" ht="15.75" x14ac:dyDescent="0.25">
      <c r="A415" s="293" t="s">
        <v>431</v>
      </c>
      <c r="B415" s="193" t="s">
        <v>45</v>
      </c>
      <c r="C415" s="173" t="s">
        <v>337</v>
      </c>
      <c r="D415" s="292"/>
      <c r="E415" s="292" t="s">
        <v>64</v>
      </c>
      <c r="F415" s="291"/>
      <c r="G415" s="288"/>
      <c r="H415" s="288"/>
      <c r="I415" s="288"/>
      <c r="J415" s="288"/>
      <c r="K415" s="288"/>
      <c r="L415" s="288"/>
      <c r="M415" s="288"/>
      <c r="N415" s="288">
        <v>2000000</v>
      </c>
      <c r="O415" s="288"/>
      <c r="P415" s="170">
        <f>SUM(I415:O415)</f>
        <v>2000000</v>
      </c>
      <c r="Q415" s="170">
        <f>SUM(P415-G415)</f>
        <v>2000000</v>
      </c>
      <c r="R415" s="170">
        <f>SUM(Q415-O415)</f>
        <v>2000000</v>
      </c>
      <c r="S415" s="170">
        <f>H415</f>
        <v>0</v>
      </c>
    </row>
    <row r="416" spans="1:19" ht="15.75" x14ac:dyDescent="0.25">
      <c r="A416" s="182"/>
      <c r="B416" s="183"/>
      <c r="C416" s="182"/>
      <c r="D416" s="182"/>
      <c r="E416" s="168"/>
      <c r="F416" s="181"/>
      <c r="G416" s="165">
        <f>SUM(G392:G415)</f>
        <v>23152500</v>
      </c>
      <c r="H416" s="165">
        <f>SUM(H392:H415)</f>
        <v>-26925</v>
      </c>
      <c r="I416" s="165">
        <f>SUM(I392:I415)</f>
        <v>3072000</v>
      </c>
      <c r="J416" s="165">
        <f>SUM(J392:J415)</f>
        <v>15915000</v>
      </c>
      <c r="K416" s="165">
        <f>SUM(K392:K415)</f>
        <v>4725000</v>
      </c>
      <c r="L416" s="165">
        <f>SUM(L392:L415)</f>
        <v>600000</v>
      </c>
      <c r="M416" s="165">
        <f>SUM(M392:M415)</f>
        <v>300000</v>
      </c>
      <c r="N416" s="165">
        <f>SUM(N392:N415)</f>
        <v>10037000</v>
      </c>
      <c r="O416" s="165">
        <f>SUM(O392:O415)</f>
        <v>0</v>
      </c>
      <c r="P416" s="165">
        <f>SUM(P392:P415)</f>
        <v>34649000</v>
      </c>
      <c r="Q416" s="165">
        <f>SUM(Q392:Q415)</f>
        <v>11496500</v>
      </c>
      <c r="R416" s="165">
        <f>SUM(R392:R415)</f>
        <v>11496500</v>
      </c>
      <c r="S416" s="165">
        <f>SUM(S392:S415)</f>
        <v>-26925</v>
      </c>
    </row>
    <row r="417" spans="1:19" ht="15.75" x14ac:dyDescent="0.25">
      <c r="A417" s="180" t="s">
        <v>24</v>
      </c>
      <c r="B417" s="179"/>
      <c r="C417" s="178"/>
      <c r="D417" s="178"/>
      <c r="E417" s="178"/>
      <c r="F417" s="178"/>
      <c r="G417" s="177"/>
      <c r="H417" s="177"/>
      <c r="I417" s="177"/>
      <c r="J417" s="177"/>
      <c r="K417" s="177"/>
      <c r="L417" s="177"/>
      <c r="M417" s="177"/>
      <c r="N417" s="177"/>
      <c r="O417" s="177"/>
      <c r="P417" s="177"/>
      <c r="Q417" s="177"/>
      <c r="R417" s="177"/>
      <c r="S417" s="177"/>
    </row>
    <row r="418" spans="1:19" ht="15.75" x14ac:dyDescent="0.25">
      <c r="A418" s="189" t="s">
        <v>432</v>
      </c>
      <c r="B418" s="168" t="s">
        <v>336</v>
      </c>
      <c r="C418" s="173" t="s">
        <v>337</v>
      </c>
      <c r="D418" s="174">
        <v>10</v>
      </c>
      <c r="E418" s="174" t="s">
        <v>54</v>
      </c>
      <c r="F418" s="173"/>
      <c r="G418" s="287"/>
      <c r="H418" s="167">
        <v>0</v>
      </c>
      <c r="I418" s="287"/>
      <c r="J418" s="287"/>
      <c r="K418" s="287"/>
      <c r="L418" s="287"/>
      <c r="M418" s="287"/>
      <c r="N418" s="287">
        <v>15000</v>
      </c>
      <c r="O418" s="287"/>
      <c r="P418" s="170">
        <f>SUM(I418:O418)</f>
        <v>15000</v>
      </c>
      <c r="Q418" s="170">
        <f>SUM(P418-G418)</f>
        <v>15000</v>
      </c>
      <c r="R418" s="170">
        <f>SUM(Q418-O418)</f>
        <v>15000</v>
      </c>
      <c r="S418" s="170">
        <f>H418</f>
        <v>0</v>
      </c>
    </row>
    <row r="419" spans="1:19" ht="15.75" x14ac:dyDescent="0.25">
      <c r="A419" s="189" t="s">
        <v>433</v>
      </c>
      <c r="B419" s="168" t="s">
        <v>45</v>
      </c>
      <c r="C419" s="173" t="s">
        <v>404</v>
      </c>
      <c r="D419" s="174">
        <v>15</v>
      </c>
      <c r="E419" s="174" t="s">
        <v>54</v>
      </c>
      <c r="F419" s="173"/>
      <c r="G419" s="287"/>
      <c r="H419" s="167">
        <v>0</v>
      </c>
      <c r="I419" s="287"/>
      <c r="J419" s="287"/>
      <c r="K419" s="287"/>
      <c r="L419" s="287"/>
      <c r="M419" s="287">
        <v>7500</v>
      </c>
      <c r="N419" s="287">
        <v>0</v>
      </c>
      <c r="O419" s="287"/>
      <c r="P419" s="170">
        <f>SUM(I419:O419)</f>
        <v>7500</v>
      </c>
      <c r="Q419" s="170">
        <f>SUM(P419-G419)</f>
        <v>7500</v>
      </c>
      <c r="R419" s="170">
        <f>SUM(Q419-O419)</f>
        <v>7500</v>
      </c>
      <c r="S419" s="170">
        <f>H419</f>
        <v>0</v>
      </c>
    </row>
    <row r="420" spans="1:19" ht="15.75" x14ac:dyDescent="0.25">
      <c r="A420" s="189" t="s">
        <v>434</v>
      </c>
      <c r="B420" s="168" t="s">
        <v>336</v>
      </c>
      <c r="C420" s="173" t="s">
        <v>337</v>
      </c>
      <c r="D420" s="174">
        <v>10</v>
      </c>
      <c r="E420" s="174" t="s">
        <v>54</v>
      </c>
      <c r="F420" s="173"/>
      <c r="G420" s="287"/>
      <c r="H420" s="167">
        <v>0</v>
      </c>
      <c r="I420" s="287"/>
      <c r="J420" s="287"/>
      <c r="K420" s="287">
        <v>25000</v>
      </c>
      <c r="L420" s="287"/>
      <c r="M420" s="287"/>
      <c r="N420" s="287"/>
      <c r="O420" s="287"/>
      <c r="P420" s="170">
        <f>SUM(I420:O420)</f>
        <v>25000</v>
      </c>
      <c r="Q420" s="170">
        <f>SUM(P420-G420)</f>
        <v>25000</v>
      </c>
      <c r="R420" s="170">
        <f>SUM(Q420-O420)</f>
        <v>25000</v>
      </c>
      <c r="S420" s="170">
        <f>H420</f>
        <v>0</v>
      </c>
    </row>
    <row r="421" spans="1:19" ht="15.75" x14ac:dyDescent="0.25">
      <c r="A421" s="189" t="s">
        <v>435</v>
      </c>
      <c r="B421" s="168" t="s">
        <v>45</v>
      </c>
      <c r="C421" s="173" t="s">
        <v>337</v>
      </c>
      <c r="D421" s="174">
        <v>10</v>
      </c>
      <c r="E421" s="174" t="s">
        <v>54</v>
      </c>
      <c r="F421" s="173"/>
      <c r="G421" s="287"/>
      <c r="H421" s="167">
        <v>0</v>
      </c>
      <c r="I421" s="287">
        <v>0</v>
      </c>
      <c r="J421" s="287"/>
      <c r="K421" s="287"/>
      <c r="L421" s="287"/>
      <c r="M421" s="287"/>
      <c r="N421" s="287">
        <v>6500</v>
      </c>
      <c r="O421" s="287"/>
      <c r="P421" s="170">
        <f>SUM(I421:O421)</f>
        <v>6500</v>
      </c>
      <c r="Q421" s="170">
        <f>SUM(P421-G421)</f>
        <v>6500</v>
      </c>
      <c r="R421" s="170">
        <f>SUM(Q421-O421)</f>
        <v>6500</v>
      </c>
      <c r="S421" s="170">
        <f>H421</f>
        <v>0</v>
      </c>
    </row>
    <row r="422" spans="1:19" ht="15.75" x14ac:dyDescent="0.25">
      <c r="A422" s="189" t="s">
        <v>436</v>
      </c>
      <c r="B422" s="168" t="s">
        <v>45</v>
      </c>
      <c r="C422" s="173" t="s">
        <v>337</v>
      </c>
      <c r="D422" s="174">
        <v>15</v>
      </c>
      <c r="E422" s="174" t="s">
        <v>54</v>
      </c>
      <c r="F422" s="173"/>
      <c r="G422" s="287"/>
      <c r="H422" s="167">
        <v>0</v>
      </c>
      <c r="I422" s="287"/>
      <c r="J422" s="287">
        <v>0</v>
      </c>
      <c r="K422" s="287"/>
      <c r="L422" s="287"/>
      <c r="M422" s="287"/>
      <c r="N422" s="287">
        <v>150000</v>
      </c>
      <c r="O422" s="287"/>
      <c r="P422" s="170">
        <f>SUM(I422:O422)</f>
        <v>150000</v>
      </c>
      <c r="Q422" s="170">
        <f>SUM(P422-G422)</f>
        <v>150000</v>
      </c>
      <c r="R422" s="170">
        <f>SUM(Q422-O422)</f>
        <v>150000</v>
      </c>
      <c r="S422" s="170">
        <f>H422</f>
        <v>0</v>
      </c>
    </row>
    <row r="423" spans="1:19" ht="15.75" x14ac:dyDescent="0.25">
      <c r="A423" s="189" t="s">
        <v>437</v>
      </c>
      <c r="B423" s="168" t="s">
        <v>336</v>
      </c>
      <c r="C423" s="173" t="s">
        <v>337</v>
      </c>
      <c r="D423" s="174">
        <v>10</v>
      </c>
      <c r="E423" s="174" t="s">
        <v>54</v>
      </c>
      <c r="F423" s="173"/>
      <c r="G423" s="287"/>
      <c r="H423" s="167">
        <v>0</v>
      </c>
      <c r="I423" s="287"/>
      <c r="J423" s="287"/>
      <c r="K423" s="287">
        <v>0</v>
      </c>
      <c r="L423" s="287"/>
      <c r="M423" s="287">
        <v>24000</v>
      </c>
      <c r="N423" s="287"/>
      <c r="O423" s="287"/>
      <c r="P423" s="170">
        <f>SUM(I423:O423)</f>
        <v>24000</v>
      </c>
      <c r="Q423" s="170">
        <f>SUM(P423-G423)</f>
        <v>24000</v>
      </c>
      <c r="R423" s="170">
        <f>SUM(Q423-O423)</f>
        <v>24000</v>
      </c>
      <c r="S423" s="170">
        <f>H423</f>
        <v>0</v>
      </c>
    </row>
    <row r="424" spans="1:19" ht="15.75" x14ac:dyDescent="0.25">
      <c r="A424" s="189" t="s">
        <v>438</v>
      </c>
      <c r="B424" s="168" t="s">
        <v>336</v>
      </c>
      <c r="C424" s="173" t="s">
        <v>404</v>
      </c>
      <c r="D424" s="174">
        <v>15</v>
      </c>
      <c r="E424" s="174" t="s">
        <v>54</v>
      </c>
      <c r="F424" s="173"/>
      <c r="G424" s="287"/>
      <c r="H424" s="290">
        <v>0</v>
      </c>
      <c r="I424" s="287"/>
      <c r="J424" s="287"/>
      <c r="K424" s="287">
        <v>15000</v>
      </c>
      <c r="L424" s="287"/>
      <c r="M424" s="287"/>
      <c r="N424" s="287"/>
      <c r="O424" s="287"/>
      <c r="P424" s="170">
        <f>SUM(I424:O424)</f>
        <v>15000</v>
      </c>
      <c r="Q424" s="170">
        <f>SUM(P424-G424)</f>
        <v>15000</v>
      </c>
      <c r="R424" s="170">
        <f>SUM(Q424-O424)</f>
        <v>15000</v>
      </c>
      <c r="S424" s="170">
        <f>H424</f>
        <v>0</v>
      </c>
    </row>
    <row r="425" spans="1:19" ht="15.75" x14ac:dyDescent="0.25">
      <c r="A425" s="189" t="s">
        <v>439</v>
      </c>
      <c r="B425" s="168" t="s">
        <v>45</v>
      </c>
      <c r="C425" s="173" t="s">
        <v>404</v>
      </c>
      <c r="D425" s="174">
        <v>10</v>
      </c>
      <c r="E425" s="174" t="s">
        <v>54</v>
      </c>
      <c r="F425" s="173"/>
      <c r="G425" s="287"/>
      <c r="H425" s="167">
        <v>0</v>
      </c>
      <c r="I425" s="287"/>
      <c r="J425" s="287"/>
      <c r="K425" s="287"/>
      <c r="L425" s="287"/>
      <c r="M425" s="287"/>
      <c r="N425" s="287">
        <v>80000</v>
      </c>
      <c r="O425" s="287"/>
      <c r="P425" s="170">
        <f>SUM(I425:O425)</f>
        <v>80000</v>
      </c>
      <c r="Q425" s="170">
        <f>SUM(P425-G425)</f>
        <v>80000</v>
      </c>
      <c r="R425" s="170">
        <f>SUM(Q425-O425)</f>
        <v>80000</v>
      </c>
      <c r="S425" s="170">
        <f>H425</f>
        <v>0</v>
      </c>
    </row>
    <row r="426" spans="1:19" ht="15.75" x14ac:dyDescent="0.25">
      <c r="A426" s="189" t="s">
        <v>440</v>
      </c>
      <c r="B426" s="168" t="s">
        <v>45</v>
      </c>
      <c r="C426" s="173"/>
      <c r="D426" s="174">
        <v>10</v>
      </c>
      <c r="E426" s="174" t="s">
        <v>54</v>
      </c>
      <c r="F426" s="173"/>
      <c r="G426" s="287"/>
      <c r="H426" s="167"/>
      <c r="I426" s="287"/>
      <c r="J426" s="287"/>
      <c r="K426" s="287"/>
      <c r="L426" s="287"/>
      <c r="M426" s="287"/>
      <c r="N426" s="287">
        <v>140000</v>
      </c>
      <c r="O426" s="287"/>
      <c r="P426" s="170">
        <f>SUM(I426:O426)</f>
        <v>140000</v>
      </c>
      <c r="Q426" s="170">
        <f>SUM(P426-G426)</f>
        <v>140000</v>
      </c>
      <c r="R426" s="170">
        <f>SUM(Q426-O426)</f>
        <v>140000</v>
      </c>
      <c r="S426" s="170">
        <f>H426</f>
        <v>0</v>
      </c>
    </row>
    <row r="427" spans="1:19" ht="15.75" x14ac:dyDescent="0.25">
      <c r="A427" s="189" t="s">
        <v>441</v>
      </c>
      <c r="B427" s="168" t="s">
        <v>336</v>
      </c>
      <c r="C427" s="173"/>
      <c r="D427" s="174">
        <v>15</v>
      </c>
      <c r="E427" s="174" t="s">
        <v>54</v>
      </c>
      <c r="F427" s="173"/>
      <c r="G427" s="287"/>
      <c r="H427" s="167"/>
      <c r="I427" s="287"/>
      <c r="J427" s="287"/>
      <c r="K427" s="287"/>
      <c r="L427" s="287">
        <v>80000</v>
      </c>
      <c r="M427" s="287"/>
      <c r="N427" s="287">
        <v>0</v>
      </c>
      <c r="O427" s="287"/>
      <c r="P427" s="170">
        <f>SUM(I427:O427)</f>
        <v>80000</v>
      </c>
      <c r="Q427" s="170">
        <f>SUM(P427-G427)</f>
        <v>80000</v>
      </c>
      <c r="R427" s="170">
        <f>SUM(Q427-O427)</f>
        <v>80000</v>
      </c>
      <c r="S427" s="170">
        <f>H427</f>
        <v>0</v>
      </c>
    </row>
    <row r="428" spans="1:19" ht="15.75" x14ac:dyDescent="0.25">
      <c r="A428" s="189" t="s">
        <v>442</v>
      </c>
      <c r="B428" s="168" t="s">
        <v>45</v>
      </c>
      <c r="C428" s="173"/>
      <c r="D428" s="174">
        <v>10</v>
      </c>
      <c r="E428" s="174" t="s">
        <v>54</v>
      </c>
      <c r="F428" s="173"/>
      <c r="G428" s="287"/>
      <c r="H428" s="167"/>
      <c r="I428" s="287"/>
      <c r="J428" s="287"/>
      <c r="K428" s="287"/>
      <c r="L428" s="287"/>
      <c r="M428" s="287"/>
      <c r="N428" s="287">
        <v>60000</v>
      </c>
      <c r="O428" s="287"/>
      <c r="P428" s="170">
        <f>SUM(I428:O428)</f>
        <v>60000</v>
      </c>
      <c r="Q428" s="170">
        <f>SUM(P428-G428)</f>
        <v>60000</v>
      </c>
      <c r="R428" s="170">
        <f>SUM(Q428-O428)</f>
        <v>60000</v>
      </c>
      <c r="S428" s="170">
        <f>H428</f>
        <v>0</v>
      </c>
    </row>
    <row r="429" spans="1:19" ht="15.75" x14ac:dyDescent="0.25">
      <c r="A429" s="189" t="s">
        <v>443</v>
      </c>
      <c r="B429" s="168" t="s">
        <v>45</v>
      </c>
      <c r="C429" s="173"/>
      <c r="D429" s="174">
        <v>10</v>
      </c>
      <c r="E429" s="174" t="s">
        <v>54</v>
      </c>
      <c r="F429" s="173"/>
      <c r="G429" s="287"/>
      <c r="H429" s="167"/>
      <c r="I429" s="287"/>
      <c r="J429" s="287"/>
      <c r="K429" s="287"/>
      <c r="L429" s="287"/>
      <c r="M429" s="287"/>
      <c r="N429" s="287">
        <v>20000</v>
      </c>
      <c r="O429" s="287"/>
      <c r="P429" s="170">
        <f>SUM(I429:O429)</f>
        <v>20000</v>
      </c>
      <c r="Q429" s="170">
        <f>SUM(P429-G429)</f>
        <v>20000</v>
      </c>
      <c r="R429" s="170">
        <f>SUM(Q429-O429)</f>
        <v>20000</v>
      </c>
      <c r="S429" s="170">
        <f>H429</f>
        <v>0</v>
      </c>
    </row>
    <row r="430" spans="1:19" ht="15.75" x14ac:dyDescent="0.25">
      <c r="A430" s="189" t="s">
        <v>444</v>
      </c>
      <c r="B430" s="168" t="s">
        <v>45</v>
      </c>
      <c r="C430" s="173" t="s">
        <v>337</v>
      </c>
      <c r="D430" s="174">
        <v>8</v>
      </c>
      <c r="E430" s="174" t="s">
        <v>54</v>
      </c>
      <c r="F430" s="173"/>
      <c r="G430" s="287"/>
      <c r="H430" s="167"/>
      <c r="I430" s="287"/>
      <c r="J430" s="287"/>
      <c r="K430" s="287"/>
      <c r="L430" s="287"/>
      <c r="M430" s="287"/>
      <c r="N430" s="287">
        <v>10000</v>
      </c>
      <c r="O430" s="287"/>
      <c r="P430" s="170">
        <f>SUM(I430:O430)</f>
        <v>10000</v>
      </c>
      <c r="Q430" s="170">
        <f>SUM(P430-G430)</f>
        <v>10000</v>
      </c>
      <c r="R430" s="170">
        <f>SUM(Q430-O430)</f>
        <v>10000</v>
      </c>
      <c r="S430" s="170">
        <f>H430</f>
        <v>0</v>
      </c>
    </row>
    <row r="431" spans="1:19" ht="15.75" x14ac:dyDescent="0.25">
      <c r="A431" s="189" t="s">
        <v>445</v>
      </c>
      <c r="B431" s="168" t="s">
        <v>21</v>
      </c>
      <c r="C431" s="173" t="s">
        <v>337</v>
      </c>
      <c r="D431" s="174">
        <v>8</v>
      </c>
      <c r="E431" s="174" t="s">
        <v>54</v>
      </c>
      <c r="F431" s="173"/>
      <c r="G431" s="287"/>
      <c r="H431" s="167"/>
      <c r="I431" s="287">
        <v>7000</v>
      </c>
      <c r="J431" s="287"/>
      <c r="K431" s="287"/>
      <c r="L431" s="287"/>
      <c r="M431" s="287"/>
      <c r="N431" s="287"/>
      <c r="O431" s="287"/>
      <c r="P431" s="170">
        <f>SUM(I431:O431)</f>
        <v>7000</v>
      </c>
      <c r="Q431" s="170">
        <f>SUM(P431-G431)</f>
        <v>7000</v>
      </c>
      <c r="R431" s="170">
        <f>SUM(Q431-O431)</f>
        <v>7000</v>
      </c>
      <c r="S431" s="170">
        <f>H431</f>
        <v>0</v>
      </c>
    </row>
    <row r="432" spans="1:19" ht="15.75" x14ac:dyDescent="0.25">
      <c r="A432" s="189" t="s">
        <v>446</v>
      </c>
      <c r="B432" s="168" t="s">
        <v>21</v>
      </c>
      <c r="C432" s="173" t="s">
        <v>447</v>
      </c>
      <c r="D432" s="174">
        <v>8</v>
      </c>
      <c r="E432" s="174" t="s">
        <v>54</v>
      </c>
      <c r="F432" s="173"/>
      <c r="G432" s="287"/>
      <c r="H432" s="167"/>
      <c r="I432" s="287">
        <v>11500</v>
      </c>
      <c r="J432" s="287"/>
      <c r="K432" s="287"/>
      <c r="L432" s="287"/>
      <c r="M432" s="287"/>
      <c r="N432" s="287"/>
      <c r="O432" s="287"/>
      <c r="P432" s="170">
        <f>SUM(I432:O432)</f>
        <v>11500</v>
      </c>
      <c r="Q432" s="170">
        <f>SUM(P432-G432)</f>
        <v>11500</v>
      </c>
      <c r="R432" s="170">
        <f>SUM(Q432-O432)</f>
        <v>11500</v>
      </c>
      <c r="S432" s="170">
        <f>H432</f>
        <v>0</v>
      </c>
    </row>
    <row r="433" spans="1:19" ht="15.75" x14ac:dyDescent="0.25">
      <c r="A433" s="189" t="s">
        <v>448</v>
      </c>
      <c r="B433" s="168" t="s">
        <v>336</v>
      </c>
      <c r="C433" s="173" t="s">
        <v>404</v>
      </c>
      <c r="D433" s="174">
        <v>10</v>
      </c>
      <c r="E433" s="174" t="s">
        <v>54</v>
      </c>
      <c r="F433" s="173"/>
      <c r="G433" s="287"/>
      <c r="H433" s="167"/>
      <c r="I433" s="287">
        <v>20000</v>
      </c>
      <c r="J433" s="287"/>
      <c r="K433" s="287"/>
      <c r="L433" s="287"/>
      <c r="M433" s="287"/>
      <c r="N433" s="287"/>
      <c r="O433" s="287"/>
      <c r="P433" s="170">
        <f>SUM(I433:O433)</f>
        <v>20000</v>
      </c>
      <c r="Q433" s="170">
        <f>SUM(P433-G433)</f>
        <v>20000</v>
      </c>
      <c r="R433" s="170">
        <f>SUM(Q433-O433)</f>
        <v>20000</v>
      </c>
      <c r="S433" s="170">
        <f>H433</f>
        <v>0</v>
      </c>
    </row>
    <row r="434" spans="1:19" ht="15.75" x14ac:dyDescent="0.25">
      <c r="A434" s="182"/>
      <c r="B434" s="183"/>
      <c r="C434" s="182"/>
      <c r="D434" s="181"/>
      <c r="E434" s="168"/>
      <c r="F434" s="181"/>
      <c r="G434" s="165">
        <f>SUM(G418:G433)</f>
        <v>0</v>
      </c>
      <c r="H434" s="165">
        <f>SUM(H418:H433)</f>
        <v>0</v>
      </c>
      <c r="I434" s="165">
        <f>SUM(I418:I433)</f>
        <v>38500</v>
      </c>
      <c r="J434" s="165">
        <f>SUM(J418:J433)</f>
        <v>0</v>
      </c>
      <c r="K434" s="165">
        <f>SUM(K418:K433)</f>
        <v>40000</v>
      </c>
      <c r="L434" s="165">
        <f>SUM(L418:L433)</f>
        <v>80000</v>
      </c>
      <c r="M434" s="165">
        <f>SUM(M418:M433)</f>
        <v>31500</v>
      </c>
      <c r="N434" s="165">
        <f>SUM(N418:N433)</f>
        <v>481500</v>
      </c>
      <c r="O434" s="165">
        <f>SUM(O418:O430)</f>
        <v>0</v>
      </c>
      <c r="P434" s="165">
        <f>SUM(P418:P430)</f>
        <v>633000</v>
      </c>
      <c r="Q434" s="165">
        <f>SUM(Q418:Q430)</f>
        <v>633000</v>
      </c>
      <c r="R434" s="165">
        <f>SUM(R418:R430)</f>
        <v>633000</v>
      </c>
      <c r="S434" s="165">
        <f>SUM(S418:S430)</f>
        <v>0</v>
      </c>
    </row>
    <row r="435" spans="1:19" ht="15.75" x14ac:dyDescent="0.25">
      <c r="A435" s="180" t="s">
        <v>25</v>
      </c>
      <c r="B435" s="179"/>
      <c r="C435" s="178"/>
      <c r="D435" s="178"/>
      <c r="E435" s="178"/>
      <c r="F435" s="178"/>
      <c r="G435" s="177"/>
      <c r="H435" s="177"/>
      <c r="I435" s="177"/>
      <c r="J435" s="177"/>
      <c r="K435" s="177"/>
      <c r="L435" s="177"/>
      <c r="M435" s="177"/>
      <c r="N435" s="177"/>
      <c r="O435" s="177"/>
      <c r="P435" s="177"/>
      <c r="Q435" s="177"/>
      <c r="R435" s="177"/>
      <c r="S435" s="177"/>
    </row>
    <row r="436" spans="1:19" ht="15.75" x14ac:dyDescent="0.25">
      <c r="A436" s="173"/>
      <c r="B436" s="168"/>
      <c r="C436" s="173"/>
      <c r="D436" s="174"/>
      <c r="E436" s="174"/>
      <c r="F436" s="174"/>
      <c r="G436" s="287"/>
      <c r="H436" s="288">
        <v>0</v>
      </c>
      <c r="I436" s="171">
        <v>0</v>
      </c>
      <c r="J436" s="171"/>
      <c r="K436" s="171"/>
      <c r="L436" s="171"/>
      <c r="M436" s="171"/>
      <c r="N436" s="171"/>
      <c r="O436" s="171"/>
      <c r="P436" s="170">
        <f>SUM(I436:O436)</f>
        <v>0</v>
      </c>
      <c r="Q436" s="170">
        <f>SUM(P436-G436)</f>
        <v>0</v>
      </c>
      <c r="R436" s="170">
        <f>SUM(Q436-O436)</f>
        <v>0</v>
      </c>
      <c r="S436" s="170">
        <f>H436</f>
        <v>0</v>
      </c>
    </row>
    <row r="437" spans="1:19" ht="15.75" x14ac:dyDescent="0.25">
      <c r="A437" s="173" t="s">
        <v>449</v>
      </c>
      <c r="B437" s="168" t="s">
        <v>21</v>
      </c>
      <c r="C437" s="173" t="s">
        <v>450</v>
      </c>
      <c r="D437" s="174">
        <v>10</v>
      </c>
      <c r="E437" s="174" t="s">
        <v>54</v>
      </c>
      <c r="F437" s="174"/>
      <c r="G437" s="287"/>
      <c r="H437" s="288">
        <v>0</v>
      </c>
      <c r="I437" s="171"/>
      <c r="J437" s="171"/>
      <c r="K437" s="171">
        <v>90000</v>
      </c>
      <c r="L437" s="171"/>
      <c r="M437" s="171"/>
      <c r="N437" s="171"/>
      <c r="O437" s="171"/>
      <c r="P437" s="170">
        <f>SUM(I437:O437)</f>
        <v>90000</v>
      </c>
      <c r="Q437" s="170">
        <f>SUM(P437-G437)</f>
        <v>90000</v>
      </c>
      <c r="R437" s="170">
        <f>SUM(Q437-O437)</f>
        <v>90000</v>
      </c>
      <c r="S437" s="170">
        <f>H437</f>
        <v>0</v>
      </c>
    </row>
    <row r="438" spans="1:19" ht="15.75" x14ac:dyDescent="0.25">
      <c r="A438" s="173" t="s">
        <v>451</v>
      </c>
      <c r="B438" s="168" t="s">
        <v>336</v>
      </c>
      <c r="C438" s="173" t="s">
        <v>450</v>
      </c>
      <c r="D438" s="174">
        <v>7</v>
      </c>
      <c r="E438" s="174" t="s">
        <v>54</v>
      </c>
      <c r="F438" s="174"/>
      <c r="G438" s="287"/>
      <c r="H438" s="288">
        <v>0</v>
      </c>
      <c r="I438" s="287">
        <v>13000</v>
      </c>
      <c r="J438" s="287"/>
      <c r="K438" s="287"/>
      <c r="L438" s="287"/>
      <c r="M438" s="287"/>
      <c r="N438" s="287"/>
      <c r="O438" s="287"/>
      <c r="P438" s="170">
        <f>SUM(I438:O438)</f>
        <v>13000</v>
      </c>
      <c r="Q438" s="170">
        <f>SUM(P438-G438)</f>
        <v>13000</v>
      </c>
      <c r="R438" s="170">
        <f>SUM(Q438-O438)</f>
        <v>13000</v>
      </c>
      <c r="S438" s="170">
        <f>H438</f>
        <v>0</v>
      </c>
    </row>
    <row r="439" spans="1:19" ht="15.75" x14ac:dyDescent="0.25">
      <c r="A439" s="173" t="s">
        <v>452</v>
      </c>
      <c r="B439" s="168" t="s">
        <v>336</v>
      </c>
      <c r="C439" s="173" t="s">
        <v>450</v>
      </c>
      <c r="D439" s="174">
        <v>7</v>
      </c>
      <c r="E439" s="174" t="s">
        <v>54</v>
      </c>
      <c r="F439" s="174"/>
      <c r="G439" s="287"/>
      <c r="H439" s="288"/>
      <c r="I439" s="287"/>
      <c r="J439" s="287"/>
      <c r="K439" s="287"/>
      <c r="L439" s="287"/>
      <c r="M439" s="287">
        <v>18000</v>
      </c>
      <c r="N439" s="287"/>
      <c r="O439" s="287"/>
      <c r="P439" s="170">
        <f>SUM(I439:O439)</f>
        <v>18000</v>
      </c>
      <c r="Q439" s="170">
        <f>SUM(P439-G439)</f>
        <v>18000</v>
      </c>
      <c r="R439" s="170">
        <f>SUM(Q439-O439)</f>
        <v>18000</v>
      </c>
      <c r="S439" s="170">
        <f>H439</f>
        <v>0</v>
      </c>
    </row>
    <row r="440" spans="1:19" ht="15.75" x14ac:dyDescent="0.25">
      <c r="A440" s="173" t="s">
        <v>453</v>
      </c>
      <c r="B440" s="168" t="s">
        <v>336</v>
      </c>
      <c r="C440" s="173" t="s">
        <v>450</v>
      </c>
      <c r="D440" s="174">
        <v>10</v>
      </c>
      <c r="E440" s="174" t="s">
        <v>54</v>
      </c>
      <c r="F440" s="174" t="s">
        <v>303</v>
      </c>
      <c r="G440" s="287"/>
      <c r="H440" s="288">
        <v>0</v>
      </c>
      <c r="I440" s="287"/>
      <c r="J440" s="287"/>
      <c r="K440" s="287"/>
      <c r="L440" s="287"/>
      <c r="M440" s="287">
        <v>15000</v>
      </c>
      <c r="N440" s="287"/>
      <c r="O440" s="287"/>
      <c r="P440" s="170">
        <f>SUM(I440:O440)</f>
        <v>15000</v>
      </c>
      <c r="Q440" s="170">
        <f>SUM(P440-G440)</f>
        <v>15000</v>
      </c>
      <c r="R440" s="170">
        <f>SUM(Q440-O440)</f>
        <v>15000</v>
      </c>
      <c r="S440" s="170">
        <f>H440</f>
        <v>0</v>
      </c>
    </row>
    <row r="441" spans="1:19" ht="15.75" x14ac:dyDescent="0.25">
      <c r="A441" s="173" t="s">
        <v>454</v>
      </c>
      <c r="B441" s="168" t="s">
        <v>336</v>
      </c>
      <c r="C441" s="173" t="s">
        <v>455</v>
      </c>
      <c r="D441" s="174">
        <v>10</v>
      </c>
      <c r="E441" s="174" t="s">
        <v>54</v>
      </c>
      <c r="F441" s="174"/>
      <c r="G441" s="287"/>
      <c r="H441" s="288"/>
      <c r="I441" s="287">
        <v>20000</v>
      </c>
      <c r="J441" s="287"/>
      <c r="K441" s="287"/>
      <c r="L441" s="287"/>
      <c r="M441" s="287"/>
      <c r="N441" s="287"/>
      <c r="O441" s="287"/>
      <c r="P441" s="170">
        <f>SUM(I441:O441)</f>
        <v>20000</v>
      </c>
      <c r="Q441" s="170">
        <f>SUM(P441-G441)</f>
        <v>20000</v>
      </c>
      <c r="R441" s="170">
        <f>SUM(Q441-O441)</f>
        <v>20000</v>
      </c>
      <c r="S441" s="170">
        <f>H441</f>
        <v>0</v>
      </c>
    </row>
    <row r="442" spans="1:19" ht="15.75" x14ac:dyDescent="0.25">
      <c r="A442" s="173" t="s">
        <v>456</v>
      </c>
      <c r="B442" s="168" t="s">
        <v>336</v>
      </c>
      <c r="C442" s="173" t="s">
        <v>450</v>
      </c>
      <c r="D442" s="174">
        <v>20</v>
      </c>
      <c r="E442" s="174" t="s">
        <v>54</v>
      </c>
      <c r="F442" s="174"/>
      <c r="G442" s="287"/>
      <c r="H442" s="288">
        <v>0</v>
      </c>
      <c r="I442" s="287">
        <v>0</v>
      </c>
      <c r="J442" s="287">
        <v>200000</v>
      </c>
      <c r="K442" s="287"/>
      <c r="L442" s="287"/>
      <c r="M442" s="287"/>
      <c r="N442" s="287"/>
      <c r="O442" s="287"/>
      <c r="P442" s="170">
        <f>SUM(I442:O442)</f>
        <v>200000</v>
      </c>
      <c r="Q442" s="170">
        <f>SUM(P442-G442)</f>
        <v>200000</v>
      </c>
      <c r="R442" s="170">
        <f>SUM(Q442-O442)</f>
        <v>200000</v>
      </c>
      <c r="S442" s="170">
        <f>H442</f>
        <v>0</v>
      </c>
    </row>
    <row r="443" spans="1:19" ht="15.75" x14ac:dyDescent="0.25">
      <c r="A443" s="173" t="s">
        <v>457</v>
      </c>
      <c r="B443" s="168" t="s">
        <v>21</v>
      </c>
      <c r="C443" s="173" t="s">
        <v>450</v>
      </c>
      <c r="D443" s="174">
        <v>15</v>
      </c>
      <c r="E443" s="174" t="s">
        <v>64</v>
      </c>
      <c r="F443" s="174"/>
      <c r="G443" s="287"/>
      <c r="H443" s="288">
        <v>0</v>
      </c>
      <c r="I443" s="287" t="s">
        <v>303</v>
      </c>
      <c r="J443" s="287">
        <v>30000</v>
      </c>
      <c r="K443" s="287">
        <v>25000</v>
      </c>
      <c r="L443" s="287">
        <v>25000</v>
      </c>
      <c r="M443" s="287">
        <v>25000</v>
      </c>
      <c r="N443" s="287" t="s">
        <v>303</v>
      </c>
      <c r="O443" s="287">
        <v>0</v>
      </c>
      <c r="P443" s="170">
        <f>SUM(I443:O443)</f>
        <v>105000</v>
      </c>
      <c r="Q443" s="170">
        <f>SUM(P443-G443)</f>
        <v>105000</v>
      </c>
      <c r="R443" s="170">
        <f>SUM(Q443-O443)</f>
        <v>105000</v>
      </c>
      <c r="S443" s="170">
        <f>H443</f>
        <v>0</v>
      </c>
    </row>
    <row r="444" spans="1:19" ht="15.75" x14ac:dyDescent="0.25">
      <c r="A444" s="173" t="s">
        <v>458</v>
      </c>
      <c r="B444" s="168" t="s">
        <v>336</v>
      </c>
      <c r="C444" s="173" t="s">
        <v>450</v>
      </c>
      <c r="D444" s="174">
        <v>8</v>
      </c>
      <c r="E444" s="174" t="s">
        <v>54</v>
      </c>
      <c r="F444" s="174" t="s">
        <v>459</v>
      </c>
      <c r="G444" s="287">
        <v>17500</v>
      </c>
      <c r="H444" s="288">
        <v>0</v>
      </c>
      <c r="I444" s="287">
        <v>35000</v>
      </c>
      <c r="J444" s="287"/>
      <c r="K444" s="287"/>
      <c r="L444" s="287"/>
      <c r="M444" s="287"/>
      <c r="N444" s="287"/>
      <c r="O444" s="287"/>
      <c r="P444" s="170">
        <f>SUM(I444:O444)</f>
        <v>35000</v>
      </c>
      <c r="Q444" s="170">
        <f>SUM(P444-G444)</f>
        <v>17500</v>
      </c>
      <c r="R444" s="170">
        <f>SUM(Q444-O444)</f>
        <v>17500</v>
      </c>
      <c r="S444" s="170">
        <f>H444</f>
        <v>0</v>
      </c>
    </row>
    <row r="445" spans="1:19" ht="15.75" x14ac:dyDescent="0.25">
      <c r="A445" s="173" t="s">
        <v>460</v>
      </c>
      <c r="B445" s="168" t="s">
        <v>336</v>
      </c>
      <c r="C445" s="173" t="s">
        <v>321</v>
      </c>
      <c r="D445" s="174">
        <v>8</v>
      </c>
      <c r="E445" s="174"/>
      <c r="F445" s="174"/>
      <c r="G445" s="287"/>
      <c r="H445" s="288"/>
      <c r="I445" s="287">
        <v>60000</v>
      </c>
      <c r="J445" s="287">
        <v>0</v>
      </c>
      <c r="K445" s="287"/>
      <c r="L445" s="287"/>
      <c r="M445" s="287"/>
      <c r="N445" s="287"/>
      <c r="O445" s="287"/>
      <c r="P445" s="170">
        <f>SUM(I445:O445)</f>
        <v>60000</v>
      </c>
      <c r="Q445" s="170">
        <f>SUM(P445-G445)</f>
        <v>60000</v>
      </c>
      <c r="R445" s="170">
        <f>SUM(Q445-O445)</f>
        <v>60000</v>
      </c>
      <c r="S445" s="170">
        <f>H445</f>
        <v>0</v>
      </c>
    </row>
    <row r="446" spans="1:19" ht="15.75" x14ac:dyDescent="0.25">
      <c r="A446" s="173" t="s">
        <v>461</v>
      </c>
      <c r="B446" s="168" t="s">
        <v>45</v>
      </c>
      <c r="C446" s="173" t="s">
        <v>450</v>
      </c>
      <c r="D446" s="174">
        <v>20</v>
      </c>
      <c r="E446" s="174" t="s">
        <v>54</v>
      </c>
      <c r="F446" s="174"/>
      <c r="G446" s="287"/>
      <c r="H446" s="288">
        <v>0</v>
      </c>
      <c r="I446" s="287"/>
      <c r="J446" s="287">
        <v>20000</v>
      </c>
      <c r="K446" s="287"/>
      <c r="L446" s="287"/>
      <c r="M446" s="287"/>
      <c r="N446" s="287"/>
      <c r="O446" s="287"/>
      <c r="P446" s="170">
        <f>SUM(I446:O446)</f>
        <v>20000</v>
      </c>
      <c r="Q446" s="170">
        <f>SUM(P446-G446)</f>
        <v>20000</v>
      </c>
      <c r="R446" s="170">
        <f>SUM(Q446-O446)</f>
        <v>20000</v>
      </c>
      <c r="S446" s="170">
        <f>H446</f>
        <v>0</v>
      </c>
    </row>
    <row r="447" spans="1:19" ht="15.75" x14ac:dyDescent="0.25">
      <c r="A447" s="173" t="s">
        <v>462</v>
      </c>
      <c r="B447" s="168" t="s">
        <v>336</v>
      </c>
      <c r="C447" s="173" t="s">
        <v>450</v>
      </c>
      <c r="D447" s="174">
        <v>20</v>
      </c>
      <c r="E447" s="174" t="s">
        <v>54</v>
      </c>
      <c r="F447" s="174"/>
      <c r="G447" s="287"/>
      <c r="H447" s="288">
        <v>0</v>
      </c>
      <c r="I447" s="287" t="s">
        <v>303</v>
      </c>
      <c r="J447" s="287">
        <v>0</v>
      </c>
      <c r="K447" s="287">
        <v>200000</v>
      </c>
      <c r="L447" s="287"/>
      <c r="M447" s="287"/>
      <c r="N447" s="287"/>
      <c r="O447" s="287"/>
      <c r="P447" s="170">
        <f>SUM(I447:O447)</f>
        <v>200000</v>
      </c>
      <c r="Q447" s="170">
        <f>SUM(P447-G447)</f>
        <v>200000</v>
      </c>
      <c r="R447" s="170">
        <f>SUM(Q447-O447)</f>
        <v>200000</v>
      </c>
      <c r="S447" s="170">
        <f>H447</f>
        <v>0</v>
      </c>
    </row>
    <row r="448" spans="1:19" ht="15.75" x14ac:dyDescent="0.25">
      <c r="A448" s="173" t="s">
        <v>463</v>
      </c>
      <c r="B448" s="168" t="s">
        <v>45</v>
      </c>
      <c r="C448" s="173" t="s">
        <v>450</v>
      </c>
      <c r="D448" s="174">
        <v>8</v>
      </c>
      <c r="E448" s="174" t="s">
        <v>54</v>
      </c>
      <c r="F448" s="174"/>
      <c r="G448" s="287"/>
      <c r="H448" s="288"/>
      <c r="I448" s="287" t="s">
        <v>303</v>
      </c>
      <c r="J448" s="287"/>
      <c r="K448" s="287"/>
      <c r="L448" s="287">
        <v>15000</v>
      </c>
      <c r="M448" s="287"/>
      <c r="N448" s="287"/>
      <c r="O448" s="287"/>
      <c r="P448" s="170">
        <f>SUM(I448:O448)</f>
        <v>15000</v>
      </c>
      <c r="Q448" s="170">
        <f>SUM(P448-G448)</f>
        <v>15000</v>
      </c>
      <c r="R448" s="170">
        <f>SUM(Q448-O448)</f>
        <v>15000</v>
      </c>
      <c r="S448" s="170">
        <f>H448</f>
        <v>0</v>
      </c>
    </row>
    <row r="449" spans="1:19" ht="15.75" x14ac:dyDescent="0.25">
      <c r="A449" s="173" t="s">
        <v>464</v>
      </c>
      <c r="B449" s="168" t="s">
        <v>336</v>
      </c>
      <c r="C449" s="173" t="s">
        <v>450</v>
      </c>
      <c r="D449" s="174">
        <v>10</v>
      </c>
      <c r="E449" s="174" t="s">
        <v>54</v>
      </c>
      <c r="F449" s="174"/>
      <c r="G449" s="287"/>
      <c r="H449" s="288"/>
      <c r="I449" s="287" t="s">
        <v>303</v>
      </c>
      <c r="J449" s="287">
        <v>50000</v>
      </c>
      <c r="K449" s="287"/>
      <c r="L449" s="287"/>
      <c r="M449" s="287"/>
      <c r="N449" s="287"/>
      <c r="O449" s="287"/>
      <c r="P449" s="170">
        <f>SUM(I449:O449)</f>
        <v>50000</v>
      </c>
      <c r="Q449" s="170">
        <f>SUM(P449-G449)</f>
        <v>50000</v>
      </c>
      <c r="R449" s="170">
        <f>SUM(Q449-O449)</f>
        <v>50000</v>
      </c>
      <c r="S449" s="170">
        <f>H449</f>
        <v>0</v>
      </c>
    </row>
    <row r="450" spans="1:19" ht="15.75" x14ac:dyDescent="0.25">
      <c r="A450" s="173" t="s">
        <v>465</v>
      </c>
      <c r="B450" s="168" t="s">
        <v>21</v>
      </c>
      <c r="C450" s="173" t="s">
        <v>450</v>
      </c>
      <c r="D450" s="174">
        <v>25</v>
      </c>
      <c r="E450" s="174" t="s">
        <v>54</v>
      </c>
      <c r="F450" s="174"/>
      <c r="G450" s="287"/>
      <c r="H450" s="288"/>
      <c r="I450" s="287" t="s">
        <v>303</v>
      </c>
      <c r="J450" s="287"/>
      <c r="K450" s="287"/>
      <c r="L450" s="287"/>
      <c r="M450" s="287">
        <v>25000</v>
      </c>
      <c r="N450" s="287"/>
      <c r="O450" s="287"/>
      <c r="P450" s="170">
        <f>SUM(I450:O450)</f>
        <v>25000</v>
      </c>
      <c r="Q450" s="170">
        <f>SUM(P450-G450)</f>
        <v>25000</v>
      </c>
      <c r="R450" s="170">
        <f>SUM(Q450-O450)</f>
        <v>25000</v>
      </c>
      <c r="S450" s="170">
        <f>H450</f>
        <v>0</v>
      </c>
    </row>
    <row r="451" spans="1:19" ht="15.75" x14ac:dyDescent="0.25">
      <c r="A451" s="173" t="s">
        <v>466</v>
      </c>
      <c r="B451" s="168" t="s">
        <v>336</v>
      </c>
      <c r="C451" s="173" t="s">
        <v>450</v>
      </c>
      <c r="D451" s="174">
        <v>20</v>
      </c>
      <c r="E451" s="174" t="s">
        <v>54</v>
      </c>
      <c r="F451" s="174"/>
      <c r="G451" s="287"/>
      <c r="H451" s="288"/>
      <c r="I451" s="287">
        <v>0</v>
      </c>
      <c r="J451" s="287">
        <v>0</v>
      </c>
      <c r="K451" s="287">
        <v>0</v>
      </c>
      <c r="L451" s="287">
        <v>200000</v>
      </c>
      <c r="M451" s="287"/>
      <c r="N451" s="287"/>
      <c r="O451" s="287"/>
      <c r="P451" s="170">
        <f>SUM(I451:O451)</f>
        <v>200000</v>
      </c>
      <c r="Q451" s="170">
        <f>SUM(P451-G451)</f>
        <v>200000</v>
      </c>
      <c r="R451" s="170">
        <f>SUM(Q451-O451)</f>
        <v>200000</v>
      </c>
      <c r="S451" s="170">
        <f>H451</f>
        <v>0</v>
      </c>
    </row>
    <row r="452" spans="1:19" ht="15.75" x14ac:dyDescent="0.25">
      <c r="A452" s="173"/>
      <c r="B452" s="168"/>
      <c r="C452" s="173"/>
      <c r="D452" s="174"/>
      <c r="E452" s="174"/>
      <c r="F452" s="174"/>
      <c r="G452" s="287"/>
      <c r="H452" s="288"/>
      <c r="I452" s="287" t="s">
        <v>303</v>
      </c>
      <c r="J452" s="287">
        <v>0</v>
      </c>
      <c r="K452" s="287"/>
      <c r="L452" s="287"/>
      <c r="M452" s="287"/>
      <c r="N452" s="287"/>
      <c r="O452" s="287"/>
      <c r="P452" s="170">
        <f>SUM(I452:O452)</f>
        <v>0</v>
      </c>
      <c r="Q452" s="170">
        <f>SUM(P452-G452)</f>
        <v>0</v>
      </c>
      <c r="R452" s="170">
        <f>SUM(Q452-O452)</f>
        <v>0</v>
      </c>
      <c r="S452" s="170">
        <f>H452</f>
        <v>0</v>
      </c>
    </row>
    <row r="453" spans="1:19" ht="15.75" x14ac:dyDescent="0.25">
      <c r="A453" s="173" t="s">
        <v>467</v>
      </c>
      <c r="B453" s="168" t="s">
        <v>45</v>
      </c>
      <c r="C453" s="173" t="s">
        <v>450</v>
      </c>
      <c r="D453" s="174">
        <v>15</v>
      </c>
      <c r="E453" s="174" t="s">
        <v>54</v>
      </c>
      <c r="F453" s="174"/>
      <c r="G453" s="287"/>
      <c r="H453" s="288"/>
      <c r="I453" s="287">
        <v>0</v>
      </c>
      <c r="J453" s="287" t="s">
        <v>303</v>
      </c>
      <c r="K453" s="287">
        <v>40000</v>
      </c>
      <c r="L453" s="287"/>
      <c r="M453" s="287"/>
      <c r="N453" s="287"/>
      <c r="O453" s="287"/>
      <c r="P453" s="170">
        <f>SUM(I453:O453)</f>
        <v>40000</v>
      </c>
      <c r="Q453" s="170">
        <f>SUM(P453-G453)</f>
        <v>40000</v>
      </c>
      <c r="R453" s="170">
        <f>SUM(Q453-O453)</f>
        <v>40000</v>
      </c>
      <c r="S453" s="170">
        <f>H453</f>
        <v>0</v>
      </c>
    </row>
    <row r="454" spans="1:19" ht="15.75" x14ac:dyDescent="0.25">
      <c r="A454" s="173" t="s">
        <v>468</v>
      </c>
      <c r="B454" s="168" t="s">
        <v>336</v>
      </c>
      <c r="C454" s="173" t="s">
        <v>450</v>
      </c>
      <c r="D454" s="174">
        <v>20</v>
      </c>
      <c r="E454" s="174" t="s">
        <v>54</v>
      </c>
      <c r="F454" s="174"/>
      <c r="G454" s="287"/>
      <c r="H454" s="288"/>
      <c r="I454" s="287"/>
      <c r="J454" s="287"/>
      <c r="K454" s="287"/>
      <c r="L454" s="287"/>
      <c r="M454" s="287">
        <v>200000</v>
      </c>
      <c r="N454" s="287" t="s">
        <v>303</v>
      </c>
      <c r="O454" s="287"/>
      <c r="P454" s="170">
        <f>SUM(I454:O454)</f>
        <v>200000</v>
      </c>
      <c r="Q454" s="170">
        <f>SUM(P454-G454)</f>
        <v>200000</v>
      </c>
      <c r="R454" s="170">
        <f>SUM(Q454-O454)</f>
        <v>200000</v>
      </c>
      <c r="S454" s="170">
        <f>H454</f>
        <v>0</v>
      </c>
    </row>
    <row r="455" spans="1:19" ht="15.75" x14ac:dyDescent="0.25">
      <c r="A455" s="173" t="s">
        <v>469</v>
      </c>
      <c r="B455" s="168" t="s">
        <v>336</v>
      </c>
      <c r="C455" s="173" t="s">
        <v>450</v>
      </c>
      <c r="D455" s="174">
        <v>15</v>
      </c>
      <c r="E455" s="174" t="s">
        <v>54</v>
      </c>
      <c r="F455" s="174"/>
      <c r="G455" s="287"/>
      <c r="H455" s="288"/>
      <c r="I455" s="287">
        <v>0</v>
      </c>
      <c r="J455" s="287">
        <v>25000</v>
      </c>
      <c r="K455" s="287"/>
      <c r="L455" s="287"/>
      <c r="M455" s="287"/>
      <c r="N455" s="287"/>
      <c r="O455" s="287"/>
      <c r="P455" s="170">
        <f>SUM(I455:O455)</f>
        <v>25000</v>
      </c>
      <c r="Q455" s="170">
        <f>SUM(P455-G455)</f>
        <v>25000</v>
      </c>
      <c r="R455" s="170">
        <f>SUM(Q455-O455)</f>
        <v>25000</v>
      </c>
      <c r="S455" s="170">
        <f>H455</f>
        <v>0</v>
      </c>
    </row>
    <row r="456" spans="1:19" ht="15.75" x14ac:dyDescent="0.25">
      <c r="A456" s="173"/>
      <c r="B456" s="168"/>
      <c r="C456" s="173"/>
      <c r="D456" s="174"/>
      <c r="E456" s="174"/>
      <c r="F456" s="174"/>
      <c r="G456" s="287"/>
      <c r="H456" s="288"/>
      <c r="I456" s="287"/>
      <c r="J456" s="287"/>
      <c r="K456" s="287"/>
      <c r="L456" s="287"/>
      <c r="M456" s="287"/>
      <c r="N456" s="287"/>
      <c r="O456" s="287"/>
      <c r="P456" s="170">
        <f>SUM(I456:O456)</f>
        <v>0</v>
      </c>
      <c r="Q456" s="170">
        <f>SUM(P456-G456)</f>
        <v>0</v>
      </c>
      <c r="R456" s="170">
        <f>SUM(Q456-O456)</f>
        <v>0</v>
      </c>
      <c r="S456" s="170">
        <f>H456</f>
        <v>0</v>
      </c>
    </row>
    <row r="457" spans="1:19" ht="15.75" x14ac:dyDescent="0.25">
      <c r="A457" s="182" t="s">
        <v>470</v>
      </c>
      <c r="B457" s="168" t="s">
        <v>336</v>
      </c>
      <c r="C457" s="182" t="s">
        <v>450</v>
      </c>
      <c r="D457" s="168">
        <v>20</v>
      </c>
      <c r="E457" s="168" t="s">
        <v>64</v>
      </c>
      <c r="F457" s="174"/>
      <c r="G457" s="287"/>
      <c r="H457" s="288">
        <v>0</v>
      </c>
      <c r="I457" s="287">
        <v>0</v>
      </c>
      <c r="J457" s="287">
        <v>0</v>
      </c>
      <c r="K457" s="287">
        <v>0</v>
      </c>
      <c r="L457" s="287">
        <v>60000</v>
      </c>
      <c r="M457" s="287"/>
      <c r="N457" s="287"/>
      <c r="O457" s="287"/>
      <c r="P457" s="170">
        <f>SUM(I457:O457)</f>
        <v>60000</v>
      </c>
      <c r="Q457" s="170">
        <f>SUM(P457-G457)</f>
        <v>60000</v>
      </c>
      <c r="R457" s="170">
        <f>SUM(Q457-O457)</f>
        <v>60000</v>
      </c>
      <c r="S457" s="170">
        <f>H457</f>
        <v>0</v>
      </c>
    </row>
    <row r="458" spans="1:19" ht="15.75" x14ac:dyDescent="0.25">
      <c r="A458" s="289" t="s">
        <v>471</v>
      </c>
      <c r="B458" s="168" t="s">
        <v>21</v>
      </c>
      <c r="C458" s="173" t="s">
        <v>472</v>
      </c>
      <c r="D458" s="174">
        <v>20</v>
      </c>
      <c r="E458" s="174" t="s">
        <v>54</v>
      </c>
      <c r="F458" s="174"/>
      <c r="G458" s="287"/>
      <c r="H458" s="288">
        <v>0</v>
      </c>
      <c r="I458" s="287">
        <v>15000</v>
      </c>
      <c r="J458" s="287">
        <v>0</v>
      </c>
      <c r="K458" s="287">
        <v>0</v>
      </c>
      <c r="L458" s="287"/>
      <c r="M458" s="287"/>
      <c r="N458" s="287"/>
      <c r="O458" s="287"/>
      <c r="P458" s="170">
        <f>SUM(I458:O458)</f>
        <v>15000</v>
      </c>
      <c r="Q458" s="170">
        <f>SUM(P458-G458)</f>
        <v>15000</v>
      </c>
      <c r="R458" s="170">
        <f>SUM(Q458-O458)</f>
        <v>15000</v>
      </c>
      <c r="S458" s="170">
        <f>H458</f>
        <v>0</v>
      </c>
    </row>
    <row r="459" spans="1:19" ht="15.75" x14ac:dyDescent="0.25">
      <c r="A459" s="289" t="s">
        <v>473</v>
      </c>
      <c r="B459" s="168" t="s">
        <v>21</v>
      </c>
      <c r="C459" s="173" t="s">
        <v>472</v>
      </c>
      <c r="D459" s="174">
        <v>20</v>
      </c>
      <c r="E459" s="174" t="s">
        <v>64</v>
      </c>
      <c r="F459" s="174"/>
      <c r="G459" s="287"/>
      <c r="H459" s="288">
        <v>0</v>
      </c>
      <c r="I459" s="287">
        <v>25000</v>
      </c>
      <c r="J459" s="287">
        <v>0</v>
      </c>
      <c r="K459" s="287">
        <v>0</v>
      </c>
      <c r="L459" s="287"/>
      <c r="M459" s="287"/>
      <c r="N459" s="287"/>
      <c r="O459" s="287"/>
      <c r="P459" s="170">
        <f>SUM(I459:O459)</f>
        <v>25000</v>
      </c>
      <c r="Q459" s="170">
        <f>SUM(P459-G459)</f>
        <v>25000</v>
      </c>
      <c r="R459" s="170">
        <f>SUM(Q459-O459)</f>
        <v>25000</v>
      </c>
      <c r="S459" s="170">
        <f>H459</f>
        <v>0</v>
      </c>
    </row>
    <row r="460" spans="1:19" ht="15.75" x14ac:dyDescent="0.25">
      <c r="A460" s="289" t="s">
        <v>474</v>
      </c>
      <c r="B460" s="168" t="s">
        <v>21</v>
      </c>
      <c r="C460" s="173" t="s">
        <v>472</v>
      </c>
      <c r="D460" s="174">
        <v>20</v>
      </c>
      <c r="E460" s="174" t="s">
        <v>64</v>
      </c>
      <c r="F460" s="174"/>
      <c r="G460" s="287"/>
      <c r="H460" s="288">
        <v>0</v>
      </c>
      <c r="I460" s="287" t="s">
        <v>303</v>
      </c>
      <c r="J460" s="287">
        <v>25000</v>
      </c>
      <c r="K460" s="287">
        <v>0</v>
      </c>
      <c r="L460" s="287"/>
      <c r="M460" s="287"/>
      <c r="N460" s="287"/>
      <c r="O460" s="287"/>
      <c r="P460" s="170">
        <f>SUM(I460:O460)</f>
        <v>25000</v>
      </c>
      <c r="Q460" s="170">
        <f>SUM(P460-G460)</f>
        <v>25000</v>
      </c>
      <c r="R460" s="170">
        <f>SUM(Q460-O460)</f>
        <v>25000</v>
      </c>
      <c r="S460" s="170">
        <f>H460</f>
        <v>0</v>
      </c>
    </row>
    <row r="461" spans="1:19" ht="15.75" x14ac:dyDescent="0.25">
      <c r="A461" s="173" t="s">
        <v>475</v>
      </c>
      <c r="B461" s="168" t="s">
        <v>336</v>
      </c>
      <c r="C461" s="173" t="s">
        <v>450</v>
      </c>
      <c r="D461" s="174">
        <v>15</v>
      </c>
      <c r="E461" s="174" t="s">
        <v>54</v>
      </c>
      <c r="F461" s="174"/>
      <c r="G461" s="287"/>
      <c r="H461" s="288">
        <v>0</v>
      </c>
      <c r="I461" s="287">
        <v>0</v>
      </c>
      <c r="J461" s="287">
        <v>18000</v>
      </c>
      <c r="K461" s="287">
        <v>6000</v>
      </c>
      <c r="L461" s="287"/>
      <c r="M461" s="287"/>
      <c r="N461" s="287"/>
      <c r="O461" s="287"/>
      <c r="P461" s="170">
        <f>SUM(I461:O461)</f>
        <v>24000</v>
      </c>
      <c r="Q461" s="170">
        <f>SUM(P461-G461)</f>
        <v>24000</v>
      </c>
      <c r="R461" s="170">
        <f>SUM(Q461-O461)</f>
        <v>24000</v>
      </c>
      <c r="S461" s="170">
        <f>H461</f>
        <v>0</v>
      </c>
    </row>
    <row r="462" spans="1:19" ht="15.75" x14ac:dyDescent="0.25">
      <c r="A462" s="173" t="s">
        <v>476</v>
      </c>
      <c r="B462" s="168" t="s">
        <v>21</v>
      </c>
      <c r="C462" s="173" t="s">
        <v>450</v>
      </c>
      <c r="D462" s="174">
        <v>15</v>
      </c>
      <c r="E462" s="174" t="s">
        <v>54</v>
      </c>
      <c r="F462" s="174"/>
      <c r="G462" s="287"/>
      <c r="H462" s="288">
        <v>0</v>
      </c>
      <c r="I462" s="287" t="s">
        <v>303</v>
      </c>
      <c r="J462" s="287">
        <v>0</v>
      </c>
      <c r="K462" s="287"/>
      <c r="L462" s="287"/>
      <c r="M462" s="287"/>
      <c r="N462" s="287">
        <v>6000</v>
      </c>
      <c r="O462" s="287"/>
      <c r="P462" s="170">
        <f>SUM(I462:O462)</f>
        <v>6000</v>
      </c>
      <c r="Q462" s="170">
        <f>SUM(P462-G462)</f>
        <v>6000</v>
      </c>
      <c r="R462" s="170">
        <f>SUM(Q462-O462)</f>
        <v>6000</v>
      </c>
      <c r="S462" s="170">
        <f>H462</f>
        <v>0</v>
      </c>
    </row>
    <row r="463" spans="1:19" ht="15.75" x14ac:dyDescent="0.25">
      <c r="A463" s="173" t="s">
        <v>477</v>
      </c>
      <c r="B463" s="168" t="s">
        <v>21</v>
      </c>
      <c r="C463" s="173" t="s">
        <v>450</v>
      </c>
      <c r="D463" s="174">
        <v>15</v>
      </c>
      <c r="E463" s="174" t="s">
        <v>54</v>
      </c>
      <c r="F463" s="174"/>
      <c r="G463" s="287"/>
      <c r="H463" s="288">
        <v>0</v>
      </c>
      <c r="I463" s="287">
        <v>15000</v>
      </c>
      <c r="J463" s="287">
        <v>0</v>
      </c>
      <c r="K463" s="287"/>
      <c r="L463" s="287"/>
      <c r="M463" s="287"/>
      <c r="N463" s="287"/>
      <c r="O463" s="287"/>
      <c r="P463" s="170">
        <f>SUM(I463:O463)</f>
        <v>15000</v>
      </c>
      <c r="Q463" s="170">
        <f>SUM(P463-G463)</f>
        <v>15000</v>
      </c>
      <c r="R463" s="170">
        <f>SUM(Q463-O463)</f>
        <v>15000</v>
      </c>
      <c r="S463" s="170">
        <f>H463</f>
        <v>0</v>
      </c>
    </row>
    <row r="464" spans="1:19" ht="15.75" x14ac:dyDescent="0.25">
      <c r="A464" s="173" t="s">
        <v>478</v>
      </c>
      <c r="B464" s="168"/>
      <c r="C464" s="173"/>
      <c r="D464" s="174">
        <v>15</v>
      </c>
      <c r="E464" s="174" t="s">
        <v>54</v>
      </c>
      <c r="F464" s="174"/>
      <c r="G464" s="287"/>
      <c r="H464" s="288"/>
      <c r="I464" s="287">
        <v>25000</v>
      </c>
      <c r="J464" s="287"/>
      <c r="K464" s="287"/>
      <c r="L464" s="287"/>
      <c r="M464" s="287"/>
      <c r="N464" s="287"/>
      <c r="O464" s="287"/>
      <c r="P464" s="170">
        <f>SUM(I464:O464)</f>
        <v>25000</v>
      </c>
      <c r="Q464" s="170">
        <f>SUM(P464-G464)</f>
        <v>25000</v>
      </c>
      <c r="R464" s="170">
        <f>SUM(Q464-O464)</f>
        <v>25000</v>
      </c>
      <c r="S464" s="170">
        <f>H464</f>
        <v>0</v>
      </c>
    </row>
    <row r="465" spans="1:19" ht="15.75" x14ac:dyDescent="0.25">
      <c r="A465" s="173" t="s">
        <v>479</v>
      </c>
      <c r="B465" s="168" t="s">
        <v>21</v>
      </c>
      <c r="C465" s="173" t="s">
        <v>450</v>
      </c>
      <c r="D465" s="174">
        <v>20</v>
      </c>
      <c r="E465" s="174" t="s">
        <v>54</v>
      </c>
      <c r="F465" s="174"/>
      <c r="G465" s="287"/>
      <c r="H465" s="288">
        <v>0</v>
      </c>
      <c r="I465" s="287">
        <v>0</v>
      </c>
      <c r="J465" s="287">
        <v>0</v>
      </c>
      <c r="K465" s="287">
        <v>50000</v>
      </c>
      <c r="L465" s="287"/>
      <c r="M465" s="287"/>
      <c r="N465" s="287"/>
      <c r="O465" s="287"/>
      <c r="P465" s="170">
        <f>SUM(I465:O465)</f>
        <v>50000</v>
      </c>
      <c r="Q465" s="170">
        <f>SUM(P465-G465)</f>
        <v>50000</v>
      </c>
      <c r="R465" s="170">
        <f>SUM(Q465-O465)</f>
        <v>50000</v>
      </c>
      <c r="S465" s="170">
        <f>H465</f>
        <v>0</v>
      </c>
    </row>
    <row r="466" spans="1:19" ht="15.75" x14ac:dyDescent="0.25">
      <c r="A466" s="289" t="s">
        <v>480</v>
      </c>
      <c r="B466" s="168" t="s">
        <v>336</v>
      </c>
      <c r="C466" s="173" t="s">
        <v>450</v>
      </c>
      <c r="D466" s="174">
        <v>15</v>
      </c>
      <c r="E466" s="174" t="s">
        <v>54</v>
      </c>
      <c r="F466" s="174"/>
      <c r="G466" s="287"/>
      <c r="H466" s="288">
        <v>0</v>
      </c>
      <c r="I466" s="287">
        <v>0</v>
      </c>
      <c r="J466" s="287">
        <v>15000</v>
      </c>
      <c r="K466" s="287"/>
      <c r="L466" s="287"/>
      <c r="M466" s="287"/>
      <c r="N466" s="287"/>
      <c r="O466" s="287"/>
      <c r="P466" s="170">
        <f>SUM(I466:O466)</f>
        <v>15000</v>
      </c>
      <c r="Q466" s="170">
        <f>SUM(P466-G466)</f>
        <v>15000</v>
      </c>
      <c r="R466" s="170">
        <f>SUM(Q466-O466)</f>
        <v>15000</v>
      </c>
      <c r="S466" s="170">
        <f>H466</f>
        <v>0</v>
      </c>
    </row>
    <row r="467" spans="1:19" ht="15.75" x14ac:dyDescent="0.25">
      <c r="A467" s="289" t="s">
        <v>481</v>
      </c>
      <c r="B467" s="168" t="s">
        <v>336</v>
      </c>
      <c r="C467" s="173" t="s">
        <v>450</v>
      </c>
      <c r="D467" s="174">
        <v>20</v>
      </c>
      <c r="E467" s="174" t="s">
        <v>54</v>
      </c>
      <c r="F467" s="174"/>
      <c r="G467" s="287"/>
      <c r="H467" s="288">
        <v>0</v>
      </c>
      <c r="I467" s="287">
        <v>0</v>
      </c>
      <c r="J467" s="287">
        <v>0</v>
      </c>
      <c r="K467" s="287">
        <v>0</v>
      </c>
      <c r="L467" s="287">
        <v>12000</v>
      </c>
      <c r="M467" s="287"/>
      <c r="N467" s="287">
        <v>0</v>
      </c>
      <c r="O467" s="287"/>
      <c r="P467" s="170">
        <f>SUM(I467:O467)</f>
        <v>12000</v>
      </c>
      <c r="Q467" s="170">
        <f>SUM(P467-G467)</f>
        <v>12000</v>
      </c>
      <c r="R467" s="170">
        <f>SUM(Q467-O467)</f>
        <v>12000</v>
      </c>
      <c r="S467" s="170">
        <f>H467</f>
        <v>0</v>
      </c>
    </row>
    <row r="468" spans="1:19" ht="15.75" x14ac:dyDescent="0.25">
      <c r="A468" s="173" t="s">
        <v>482</v>
      </c>
      <c r="B468" s="168" t="s">
        <v>336</v>
      </c>
      <c r="C468" s="173" t="s">
        <v>450</v>
      </c>
      <c r="D468" s="174">
        <v>15</v>
      </c>
      <c r="E468" s="174" t="s">
        <v>54</v>
      </c>
      <c r="F468" s="174"/>
      <c r="G468" s="287"/>
      <c r="H468" s="288">
        <v>0</v>
      </c>
      <c r="I468" s="287">
        <v>0</v>
      </c>
      <c r="J468" s="287">
        <v>65000</v>
      </c>
      <c r="K468" s="287">
        <v>0</v>
      </c>
      <c r="L468" s="287"/>
      <c r="M468" s="287"/>
      <c r="N468" s="287"/>
      <c r="O468" s="287"/>
      <c r="P468" s="170">
        <f>SUM(I468:O468)</f>
        <v>65000</v>
      </c>
      <c r="Q468" s="170">
        <f>SUM(P468-G468)</f>
        <v>65000</v>
      </c>
      <c r="R468" s="170">
        <f>SUM(Q468-O468)</f>
        <v>65000</v>
      </c>
      <c r="S468" s="170">
        <f>H468</f>
        <v>0</v>
      </c>
    </row>
    <row r="469" spans="1:19" ht="15.75" x14ac:dyDescent="0.25">
      <c r="A469" s="173" t="s">
        <v>483</v>
      </c>
      <c r="B469" s="168" t="s">
        <v>45</v>
      </c>
      <c r="C469" s="173" t="s">
        <v>450</v>
      </c>
      <c r="D469" s="174">
        <v>15</v>
      </c>
      <c r="E469" s="174" t="s">
        <v>54</v>
      </c>
      <c r="F469" s="174"/>
      <c r="G469" s="287"/>
      <c r="H469" s="288">
        <v>0</v>
      </c>
      <c r="I469" s="287">
        <v>0</v>
      </c>
      <c r="J469" s="287">
        <v>0</v>
      </c>
      <c r="K469" s="287" t="s">
        <v>303</v>
      </c>
      <c r="L469" s="287"/>
      <c r="M469" s="287">
        <v>65000</v>
      </c>
      <c r="N469" s="287">
        <v>0</v>
      </c>
      <c r="O469" s="287"/>
      <c r="P469" s="170">
        <f>SUM(I469:O469)</f>
        <v>65000</v>
      </c>
      <c r="Q469" s="170">
        <f>SUM(P469-G469)</f>
        <v>65000</v>
      </c>
      <c r="R469" s="170">
        <f>SUM(Q469-O469)</f>
        <v>65000</v>
      </c>
      <c r="S469" s="170">
        <f>H469</f>
        <v>0</v>
      </c>
    </row>
    <row r="470" spans="1:19" ht="15.75" x14ac:dyDescent="0.25">
      <c r="A470" s="173" t="s">
        <v>484</v>
      </c>
      <c r="B470" s="168" t="s">
        <v>45</v>
      </c>
      <c r="C470" s="173" t="s">
        <v>450</v>
      </c>
      <c r="D470" s="174">
        <v>20</v>
      </c>
      <c r="E470" s="174" t="s">
        <v>54</v>
      </c>
      <c r="F470" s="174"/>
      <c r="G470" s="287"/>
      <c r="H470" s="288">
        <v>0</v>
      </c>
      <c r="I470" s="287">
        <v>0</v>
      </c>
      <c r="J470" s="287">
        <v>0</v>
      </c>
      <c r="K470" s="287">
        <v>0</v>
      </c>
      <c r="L470" s="287">
        <v>0</v>
      </c>
      <c r="M470" s="287"/>
      <c r="N470" s="287">
        <v>225000</v>
      </c>
      <c r="O470" s="287"/>
      <c r="P470" s="170">
        <f>SUM(I470:O470)</f>
        <v>225000</v>
      </c>
      <c r="Q470" s="170">
        <f>SUM(P470-G470)</f>
        <v>225000</v>
      </c>
      <c r="R470" s="170">
        <f>SUM(Q470-O470)</f>
        <v>225000</v>
      </c>
      <c r="S470" s="170">
        <f>H470</f>
        <v>0</v>
      </c>
    </row>
    <row r="471" spans="1:19" ht="15.75" x14ac:dyDescent="0.25">
      <c r="A471" s="173" t="s">
        <v>485</v>
      </c>
      <c r="B471" s="168" t="s">
        <v>45</v>
      </c>
      <c r="C471" s="173" t="s">
        <v>450</v>
      </c>
      <c r="D471" s="174">
        <v>15</v>
      </c>
      <c r="E471" s="174" t="s">
        <v>54</v>
      </c>
      <c r="F471" s="174" t="s">
        <v>422</v>
      </c>
      <c r="G471" s="287">
        <v>500000</v>
      </c>
      <c r="H471" s="288">
        <v>0</v>
      </c>
      <c r="I471" s="287">
        <v>0</v>
      </c>
      <c r="J471" s="287">
        <v>0</v>
      </c>
      <c r="K471" s="287">
        <v>0</v>
      </c>
      <c r="L471" s="287"/>
      <c r="M471" s="287"/>
      <c r="N471" s="287">
        <v>800000</v>
      </c>
      <c r="O471" s="287">
        <v>0</v>
      </c>
      <c r="P471" s="170">
        <f>SUM(I471:O471)</f>
        <v>800000</v>
      </c>
      <c r="Q471" s="170">
        <f>SUM(P471-G471)</f>
        <v>300000</v>
      </c>
      <c r="R471" s="170">
        <f>SUM(Q471-O471)</f>
        <v>300000</v>
      </c>
      <c r="S471" s="170">
        <f>H471</f>
        <v>0</v>
      </c>
    </row>
    <row r="472" spans="1:19" ht="15.75" x14ac:dyDescent="0.25">
      <c r="A472" s="173" t="s">
        <v>486</v>
      </c>
      <c r="B472" s="168" t="s">
        <v>45</v>
      </c>
      <c r="C472" s="173" t="s">
        <v>450</v>
      </c>
      <c r="D472" s="174">
        <v>15</v>
      </c>
      <c r="E472" s="174" t="s">
        <v>54</v>
      </c>
      <c r="F472" s="174"/>
      <c r="G472" s="287"/>
      <c r="H472" s="288">
        <v>0</v>
      </c>
      <c r="I472" s="287">
        <v>0</v>
      </c>
      <c r="J472" s="287"/>
      <c r="K472" s="287"/>
      <c r="L472" s="287">
        <v>125000</v>
      </c>
      <c r="M472" s="287"/>
      <c r="N472" s="287">
        <v>0</v>
      </c>
      <c r="O472" s="287"/>
      <c r="P472" s="170">
        <f>SUM(I472:O472)</f>
        <v>125000</v>
      </c>
      <c r="Q472" s="170">
        <f>SUM(P472-G472)</f>
        <v>125000</v>
      </c>
      <c r="R472" s="170">
        <f>SUM(Q472-O472)</f>
        <v>125000</v>
      </c>
      <c r="S472" s="170">
        <f>H472</f>
        <v>0</v>
      </c>
    </row>
    <row r="473" spans="1:19" ht="15.75" x14ac:dyDescent="0.25">
      <c r="A473" s="173" t="s">
        <v>487</v>
      </c>
      <c r="B473" s="168" t="s">
        <v>336</v>
      </c>
      <c r="C473" s="173" t="s">
        <v>450</v>
      </c>
      <c r="D473" s="174">
        <v>25</v>
      </c>
      <c r="E473" s="174" t="s">
        <v>54</v>
      </c>
      <c r="F473" s="174"/>
      <c r="G473" s="287"/>
      <c r="H473" s="288">
        <v>0</v>
      </c>
      <c r="I473" s="287">
        <v>0</v>
      </c>
      <c r="J473" s="287"/>
      <c r="K473" s="287"/>
      <c r="L473" s="287">
        <v>75000</v>
      </c>
      <c r="M473" s="287"/>
      <c r="N473" s="287">
        <v>0</v>
      </c>
      <c r="O473" s="287"/>
      <c r="P473" s="170">
        <f>SUM(I473:O473)</f>
        <v>75000</v>
      </c>
      <c r="Q473" s="170">
        <f>SUM(P473-G473)</f>
        <v>75000</v>
      </c>
      <c r="R473" s="170">
        <f>SUM(Q473-O473)</f>
        <v>75000</v>
      </c>
      <c r="S473" s="170">
        <f>H473</f>
        <v>0</v>
      </c>
    </row>
    <row r="474" spans="1:19" ht="15.75" x14ac:dyDescent="0.25">
      <c r="A474" s="173" t="s">
        <v>488</v>
      </c>
      <c r="B474" s="168" t="s">
        <v>336</v>
      </c>
      <c r="C474" s="173" t="s">
        <v>450</v>
      </c>
      <c r="D474" s="174">
        <v>10</v>
      </c>
      <c r="E474" s="174" t="s">
        <v>54</v>
      </c>
      <c r="F474" s="174"/>
      <c r="G474" s="287"/>
      <c r="H474" s="288"/>
      <c r="I474" s="287"/>
      <c r="J474" s="287">
        <v>25000</v>
      </c>
      <c r="K474" s="287"/>
      <c r="L474" s="287"/>
      <c r="M474" s="287"/>
      <c r="N474" s="287"/>
      <c r="O474" s="287"/>
      <c r="P474" s="170">
        <f>SUM(I474:O474)</f>
        <v>25000</v>
      </c>
      <c r="Q474" s="170">
        <f>SUM(P474-G474)</f>
        <v>25000</v>
      </c>
      <c r="R474" s="170">
        <f>SUM(Q474-O474)</f>
        <v>25000</v>
      </c>
      <c r="S474" s="170">
        <f>H474</f>
        <v>0</v>
      </c>
    </row>
    <row r="475" spans="1:19" ht="15.75" x14ac:dyDescent="0.25">
      <c r="A475" s="173" t="s">
        <v>489</v>
      </c>
      <c r="B475" s="168" t="s">
        <v>336</v>
      </c>
      <c r="C475" s="173" t="s">
        <v>450</v>
      </c>
      <c r="D475" s="174">
        <v>25</v>
      </c>
      <c r="E475" s="174" t="s">
        <v>64</v>
      </c>
      <c r="F475" s="174" t="s">
        <v>422</v>
      </c>
      <c r="G475" s="287">
        <v>100000</v>
      </c>
      <c r="H475" s="288">
        <v>0</v>
      </c>
      <c r="I475" s="287">
        <v>0</v>
      </c>
      <c r="J475" s="287">
        <v>60000</v>
      </c>
      <c r="K475" s="287"/>
      <c r="L475" s="287"/>
      <c r="M475" s="287"/>
      <c r="N475" s="287">
        <v>140000</v>
      </c>
      <c r="O475" s="287"/>
      <c r="P475" s="170">
        <f>SUM(I475:O475)</f>
        <v>200000</v>
      </c>
      <c r="Q475" s="170">
        <f>SUM(P475-G475)</f>
        <v>100000</v>
      </c>
      <c r="R475" s="170">
        <f>SUM(Q475-O475)</f>
        <v>100000</v>
      </c>
      <c r="S475" s="170">
        <f>H475</f>
        <v>0</v>
      </c>
    </row>
    <row r="476" spans="1:19" ht="15.75" x14ac:dyDescent="0.25">
      <c r="A476" s="173" t="s">
        <v>490</v>
      </c>
      <c r="B476" s="168" t="s">
        <v>21</v>
      </c>
      <c r="C476" s="173" t="s">
        <v>450</v>
      </c>
      <c r="D476" s="174">
        <v>8</v>
      </c>
      <c r="E476" s="174" t="s">
        <v>54</v>
      </c>
      <c r="F476" s="174" t="s">
        <v>303</v>
      </c>
      <c r="G476" s="287"/>
      <c r="H476" s="288"/>
      <c r="I476" s="287">
        <v>0</v>
      </c>
      <c r="J476" s="287"/>
      <c r="K476" s="287"/>
      <c r="L476" s="287">
        <v>10000</v>
      </c>
      <c r="M476" s="287"/>
      <c r="N476" s="287"/>
      <c r="O476" s="287"/>
      <c r="P476" s="170">
        <f>SUM(I476:O476)</f>
        <v>10000</v>
      </c>
      <c r="Q476" s="170">
        <f>SUM(P476-G476)</f>
        <v>10000</v>
      </c>
      <c r="R476" s="170">
        <f>SUM(Q476-O476)</f>
        <v>10000</v>
      </c>
      <c r="S476" s="170">
        <f>H476</f>
        <v>0</v>
      </c>
    </row>
    <row r="477" spans="1:19" ht="15.75" x14ac:dyDescent="0.25">
      <c r="A477" s="182"/>
      <c r="B477" s="183"/>
      <c r="C477" s="182"/>
      <c r="D477" s="181"/>
      <c r="E477" s="168"/>
      <c r="F477" s="181"/>
      <c r="G477" s="165">
        <f>SUM(G436:G476)</f>
        <v>617500</v>
      </c>
      <c r="H477" s="165">
        <f>SUM(H436:H476)</f>
        <v>0</v>
      </c>
      <c r="I477" s="165">
        <f>SUM(I436:I476)</f>
        <v>208000</v>
      </c>
      <c r="J477" s="165">
        <f>SUM(J436:J476)</f>
        <v>533000</v>
      </c>
      <c r="K477" s="165">
        <f>SUM(K436:K476)</f>
        <v>411000</v>
      </c>
      <c r="L477" s="165">
        <f>SUM(L436:L476)</f>
        <v>522000</v>
      </c>
      <c r="M477" s="165">
        <f>SUM(M436:M476)</f>
        <v>348000</v>
      </c>
      <c r="N477" s="165">
        <f>SUM(N436:N476)</f>
        <v>1171000</v>
      </c>
      <c r="O477" s="165">
        <f>SUM(O436:O476)</f>
        <v>0</v>
      </c>
      <c r="P477" s="165">
        <f>SUM(P436:P476)</f>
        <v>3193000</v>
      </c>
      <c r="Q477" s="165">
        <f>SUM(Q436:Q476)</f>
        <v>2575500</v>
      </c>
      <c r="R477" s="165">
        <f>SUM(R436:R476)</f>
        <v>2575500</v>
      </c>
      <c r="S477" s="165">
        <f>SUM(S436:S476)</f>
        <v>0</v>
      </c>
    </row>
    <row r="478" spans="1:19" ht="15.75" x14ac:dyDescent="0.25">
      <c r="A478" s="34" t="s">
        <v>26</v>
      </c>
      <c r="B478" s="81"/>
      <c r="C478" s="80"/>
      <c r="D478" s="80"/>
      <c r="E478" s="80"/>
      <c r="F478" s="80"/>
      <c r="G478" s="32"/>
      <c r="H478" s="32"/>
      <c r="I478" s="32"/>
      <c r="J478" s="32"/>
      <c r="K478" s="32"/>
      <c r="L478" s="32"/>
      <c r="M478" s="32"/>
      <c r="N478" s="32"/>
      <c r="O478" s="32"/>
      <c r="P478" s="32"/>
      <c r="Q478" s="32" t="s">
        <v>27</v>
      </c>
      <c r="R478" s="32"/>
      <c r="S478" s="79"/>
    </row>
    <row r="479" spans="1:19" ht="15.75" x14ac:dyDescent="0.25">
      <c r="A479" s="76" t="s">
        <v>491</v>
      </c>
      <c r="B479" s="286"/>
      <c r="C479" s="76" t="s">
        <v>492</v>
      </c>
      <c r="D479" s="77">
        <v>10</v>
      </c>
      <c r="E479" s="77" t="s">
        <v>54</v>
      </c>
      <c r="F479" s="76"/>
      <c r="G479" s="284"/>
      <c r="H479" s="285"/>
      <c r="I479" s="284"/>
      <c r="J479" s="284"/>
      <c r="K479" s="284"/>
      <c r="L479" s="284"/>
      <c r="M479" s="284"/>
      <c r="N479" s="284">
        <v>28000</v>
      </c>
      <c r="O479" s="284"/>
      <c r="P479" s="23">
        <f>SUM(I479:O479)</f>
        <v>28000</v>
      </c>
      <c r="Q479" s="23">
        <f>SUM(P479-G479)</f>
        <v>28000</v>
      </c>
      <c r="R479" s="23">
        <f>SUM(Q479-O479)</f>
        <v>28000</v>
      </c>
      <c r="S479" s="23">
        <f>H479</f>
        <v>0</v>
      </c>
    </row>
    <row r="480" spans="1:19" ht="15.75" x14ac:dyDescent="0.25">
      <c r="A480" s="76" t="s">
        <v>493</v>
      </c>
      <c r="B480" s="30"/>
      <c r="C480" s="76" t="s">
        <v>492</v>
      </c>
      <c r="D480" s="77">
        <v>10</v>
      </c>
      <c r="E480" s="77" t="s">
        <v>54</v>
      </c>
      <c r="F480" s="76"/>
      <c r="G480" s="284"/>
      <c r="H480" s="285"/>
      <c r="I480" s="284">
        <v>0</v>
      </c>
      <c r="J480" s="284"/>
      <c r="K480" s="284">
        <v>0</v>
      </c>
      <c r="L480" s="284"/>
      <c r="M480" s="284">
        <v>60000</v>
      </c>
      <c r="N480" s="284"/>
      <c r="O480" s="284"/>
      <c r="P480" s="23">
        <f>SUM(I480:O480)</f>
        <v>60000</v>
      </c>
      <c r="Q480" s="23">
        <f>SUM(P480-G480)</f>
        <v>60000</v>
      </c>
      <c r="R480" s="23">
        <f>SUM(Q480-O480)</f>
        <v>60000</v>
      </c>
      <c r="S480" s="23">
        <f>H480</f>
        <v>0</v>
      </c>
    </row>
    <row r="481" spans="1:19" ht="15.75" x14ac:dyDescent="0.25">
      <c r="A481" s="76"/>
      <c r="B481" s="30"/>
      <c r="C481" s="76"/>
      <c r="D481" s="77"/>
      <c r="E481" s="77"/>
      <c r="F481" s="76"/>
      <c r="G481" s="284"/>
      <c r="H481" s="285"/>
      <c r="I481" s="284">
        <v>0</v>
      </c>
      <c r="J481" s="284"/>
      <c r="K481" s="284">
        <v>0</v>
      </c>
      <c r="L481" s="284"/>
      <c r="M481" s="284"/>
      <c r="N481" s="284"/>
      <c r="O481" s="284"/>
      <c r="P481" s="23">
        <f>SUM(I481:O481)</f>
        <v>0</v>
      </c>
      <c r="Q481" s="23">
        <f>SUM(P481-G481)</f>
        <v>0</v>
      </c>
      <c r="R481" s="23">
        <f>SUM(Q481-O481)</f>
        <v>0</v>
      </c>
      <c r="S481" s="23">
        <f>H481</f>
        <v>0</v>
      </c>
    </row>
    <row r="482" spans="1:19" ht="15.75" x14ac:dyDescent="0.25">
      <c r="A482" s="76" t="s">
        <v>494</v>
      </c>
      <c r="B482" s="30"/>
      <c r="C482" s="76" t="s">
        <v>492</v>
      </c>
      <c r="D482" s="77">
        <v>0</v>
      </c>
      <c r="E482" s="77" t="s">
        <v>54</v>
      </c>
      <c r="F482" s="76"/>
      <c r="G482" s="284"/>
      <c r="H482" s="285"/>
      <c r="I482" s="284">
        <v>0</v>
      </c>
      <c r="J482" s="284"/>
      <c r="K482" s="284">
        <v>0</v>
      </c>
      <c r="L482" s="284"/>
      <c r="M482" s="284"/>
      <c r="N482" s="284">
        <v>55000</v>
      </c>
      <c r="O482" s="284"/>
      <c r="P482" s="23">
        <f>SUM(I482:O482)</f>
        <v>55000</v>
      </c>
      <c r="Q482" s="23">
        <f>SUM(P482-G482)</f>
        <v>55000</v>
      </c>
      <c r="R482" s="23">
        <f>SUM(Q482-O482)</f>
        <v>55000</v>
      </c>
      <c r="S482" s="23">
        <f>H482</f>
        <v>0</v>
      </c>
    </row>
    <row r="483" spans="1:19" ht="15.75" x14ac:dyDescent="0.25">
      <c r="A483" s="76" t="s">
        <v>495</v>
      </c>
      <c r="B483" s="30"/>
      <c r="C483" s="76" t="s">
        <v>492</v>
      </c>
      <c r="D483" s="77">
        <v>10</v>
      </c>
      <c r="E483" s="77" t="s">
        <v>54</v>
      </c>
      <c r="F483" s="76"/>
      <c r="G483" s="284"/>
      <c r="H483" s="285"/>
      <c r="I483" s="284">
        <v>0</v>
      </c>
      <c r="J483" s="284"/>
      <c r="K483" s="284">
        <v>0</v>
      </c>
      <c r="L483" s="284"/>
      <c r="M483" s="284"/>
      <c r="N483" s="284">
        <v>25000</v>
      </c>
      <c r="O483" s="284"/>
      <c r="P483" s="23">
        <f>SUM(I483:O483)</f>
        <v>25000</v>
      </c>
      <c r="Q483" s="23">
        <f>SUM(P483-G483)</f>
        <v>25000</v>
      </c>
      <c r="R483" s="23">
        <f>SUM(Q483-O483)</f>
        <v>25000</v>
      </c>
      <c r="S483" s="23">
        <f>H483</f>
        <v>0</v>
      </c>
    </row>
    <row r="484" spans="1:19" ht="15.75" x14ac:dyDescent="0.25">
      <c r="A484" s="76" t="s">
        <v>496</v>
      </c>
      <c r="B484" s="30"/>
      <c r="C484" s="76" t="s">
        <v>492</v>
      </c>
      <c r="D484" s="77">
        <v>10</v>
      </c>
      <c r="E484" s="77" t="s">
        <v>54</v>
      </c>
      <c r="F484" s="76"/>
      <c r="G484" s="284"/>
      <c r="H484" s="285"/>
      <c r="I484" s="284">
        <v>0</v>
      </c>
      <c r="J484" s="284"/>
      <c r="K484" s="284">
        <v>0</v>
      </c>
      <c r="L484" s="284"/>
      <c r="M484" s="284"/>
      <c r="N484" s="284">
        <v>28000</v>
      </c>
      <c r="O484" s="284"/>
      <c r="P484" s="23">
        <f>SUM(I484:O484)</f>
        <v>28000</v>
      </c>
      <c r="Q484" s="23">
        <f>SUM(P484-G484)</f>
        <v>28000</v>
      </c>
      <c r="R484" s="23">
        <f>SUM(Q484-O484)</f>
        <v>28000</v>
      </c>
      <c r="S484" s="23">
        <f>H484</f>
        <v>0</v>
      </c>
    </row>
    <row r="485" spans="1:19" ht="15.75" x14ac:dyDescent="0.25">
      <c r="A485" s="76" t="s">
        <v>497</v>
      </c>
      <c r="B485" s="30"/>
      <c r="C485" s="76" t="s">
        <v>492</v>
      </c>
      <c r="D485" s="77">
        <v>10</v>
      </c>
      <c r="E485" s="77" t="s">
        <v>54</v>
      </c>
      <c r="F485" s="76"/>
      <c r="G485" s="284"/>
      <c r="H485" s="285"/>
      <c r="I485" s="284">
        <v>0</v>
      </c>
      <c r="J485" s="284"/>
      <c r="K485" s="284">
        <v>0</v>
      </c>
      <c r="L485" s="284"/>
      <c r="M485" s="284"/>
      <c r="N485" s="284">
        <v>25000</v>
      </c>
      <c r="O485" s="284"/>
      <c r="P485" s="23">
        <f>SUM(I485:O485)</f>
        <v>25000</v>
      </c>
      <c r="Q485" s="23">
        <f>SUM(P485-G485)</f>
        <v>25000</v>
      </c>
      <c r="R485" s="23">
        <f>SUM(Q485-O485)</f>
        <v>25000</v>
      </c>
      <c r="S485" s="23">
        <f>H485</f>
        <v>0</v>
      </c>
    </row>
    <row r="486" spans="1:19" ht="15.75" x14ac:dyDescent="0.25">
      <c r="A486" s="76" t="s">
        <v>498</v>
      </c>
      <c r="B486" s="30"/>
      <c r="C486" s="76" t="s">
        <v>492</v>
      </c>
      <c r="D486" s="77">
        <v>10</v>
      </c>
      <c r="E486" s="77" t="s">
        <v>54</v>
      </c>
      <c r="F486" s="76"/>
      <c r="G486" s="284"/>
      <c r="H486" s="285"/>
      <c r="I486" s="284">
        <v>0</v>
      </c>
      <c r="J486" s="284"/>
      <c r="K486" s="284">
        <v>0</v>
      </c>
      <c r="L486" s="284"/>
      <c r="M486" s="284">
        <v>25000</v>
      </c>
      <c r="N486" s="284">
        <v>0</v>
      </c>
      <c r="O486" s="284"/>
      <c r="P486" s="23">
        <f>SUM(I486:O486)</f>
        <v>25000</v>
      </c>
      <c r="Q486" s="23">
        <f>SUM(P486-G486)</f>
        <v>25000</v>
      </c>
      <c r="R486" s="23">
        <f>SUM(Q486-O486)</f>
        <v>25000</v>
      </c>
      <c r="S486" s="23">
        <f>H486</f>
        <v>0</v>
      </c>
    </row>
    <row r="487" spans="1:19" ht="15.75" x14ac:dyDescent="0.25">
      <c r="A487" s="76" t="s">
        <v>499</v>
      </c>
      <c r="B487" s="30" t="s">
        <v>336</v>
      </c>
      <c r="C487" s="76" t="s">
        <v>492</v>
      </c>
      <c r="D487" s="77">
        <v>10</v>
      </c>
      <c r="E487" s="77" t="s">
        <v>54</v>
      </c>
      <c r="F487" s="76"/>
      <c r="G487" s="284"/>
      <c r="H487" s="285"/>
      <c r="I487" s="284">
        <v>0</v>
      </c>
      <c r="J487" s="284"/>
      <c r="K487" s="284">
        <v>30000</v>
      </c>
      <c r="L487" s="284">
        <v>0</v>
      </c>
      <c r="M487" s="284"/>
      <c r="N487" s="284"/>
      <c r="O487" s="284"/>
      <c r="P487" s="23">
        <f>SUM(I487:O487)</f>
        <v>30000</v>
      </c>
      <c r="Q487" s="23">
        <f>SUM(P487-G487)</f>
        <v>30000</v>
      </c>
      <c r="R487" s="23">
        <f>SUM(Q487-O487)</f>
        <v>30000</v>
      </c>
      <c r="S487" s="23">
        <f>H487</f>
        <v>0</v>
      </c>
    </row>
    <row r="488" spans="1:19" ht="15.75" x14ac:dyDescent="0.25">
      <c r="A488" s="76" t="s">
        <v>500</v>
      </c>
      <c r="B488" s="30"/>
      <c r="C488" s="76" t="s">
        <v>492</v>
      </c>
      <c r="D488" s="77">
        <v>10</v>
      </c>
      <c r="E488" s="77" t="s">
        <v>54</v>
      </c>
      <c r="F488" s="76"/>
      <c r="G488" s="284"/>
      <c r="H488" s="285"/>
      <c r="I488" s="284">
        <v>0</v>
      </c>
      <c r="J488" s="284"/>
      <c r="K488" s="284">
        <v>0</v>
      </c>
      <c r="L488" s="284"/>
      <c r="M488" s="284"/>
      <c r="N488" s="284">
        <v>30000</v>
      </c>
      <c r="O488" s="284"/>
      <c r="P488" s="23">
        <f>SUM(I488:O488)</f>
        <v>30000</v>
      </c>
      <c r="Q488" s="23">
        <f>SUM(P488-G488)</f>
        <v>30000</v>
      </c>
      <c r="R488" s="23">
        <f>SUM(Q488-O488)</f>
        <v>30000</v>
      </c>
      <c r="S488" s="23">
        <f>H488</f>
        <v>0</v>
      </c>
    </row>
    <row r="489" spans="1:19" ht="15.75" x14ac:dyDescent="0.25">
      <c r="A489" s="76" t="s">
        <v>501</v>
      </c>
      <c r="B489" s="30" t="s">
        <v>336</v>
      </c>
      <c r="C489" s="76" t="s">
        <v>492</v>
      </c>
      <c r="D489" s="77">
        <v>12</v>
      </c>
      <c r="E489" s="77" t="s">
        <v>54</v>
      </c>
      <c r="F489" s="76"/>
      <c r="G489" s="284"/>
      <c r="H489" s="285"/>
      <c r="I489" s="284">
        <v>0</v>
      </c>
      <c r="J489" s="284">
        <v>55000</v>
      </c>
      <c r="K489" s="284"/>
      <c r="L489" s="284"/>
      <c r="M489" s="284"/>
      <c r="N489" s="284"/>
      <c r="O489" s="284"/>
      <c r="P489" s="23">
        <f>SUM(I489:O489)</f>
        <v>55000</v>
      </c>
      <c r="Q489" s="23">
        <f>SUM(P489-G489)</f>
        <v>55000</v>
      </c>
      <c r="R489" s="23">
        <f>SUM(Q489-O489)</f>
        <v>55000</v>
      </c>
      <c r="S489" s="23">
        <f>H489</f>
        <v>0</v>
      </c>
    </row>
    <row r="490" spans="1:19" ht="15.75" x14ac:dyDescent="0.25">
      <c r="A490" s="76" t="s">
        <v>502</v>
      </c>
      <c r="B490" s="28" t="s">
        <v>21</v>
      </c>
      <c r="C490" s="76" t="s">
        <v>492</v>
      </c>
      <c r="D490" s="77">
        <v>10</v>
      </c>
      <c r="E490" s="77" t="s">
        <v>54</v>
      </c>
      <c r="F490" s="76"/>
      <c r="G490" s="284"/>
      <c r="H490" s="285"/>
      <c r="I490" s="284">
        <v>30000</v>
      </c>
      <c r="J490" s="284">
        <v>0</v>
      </c>
      <c r="K490" s="284">
        <v>0</v>
      </c>
      <c r="L490" s="284"/>
      <c r="M490" s="284"/>
      <c r="N490" s="284"/>
      <c r="O490" s="284"/>
      <c r="P490" s="23">
        <f>SUM(I490:O490)</f>
        <v>30000</v>
      </c>
      <c r="Q490" s="23">
        <f>SUM(P490-G490)</f>
        <v>30000</v>
      </c>
      <c r="R490" s="23">
        <f>SUM(Q490-O490)</f>
        <v>30000</v>
      </c>
      <c r="S490" s="23">
        <f>H490</f>
        <v>0</v>
      </c>
    </row>
    <row r="491" spans="1:19" ht="15.75" x14ac:dyDescent="0.25">
      <c r="A491" s="76" t="s">
        <v>503</v>
      </c>
      <c r="B491" s="28" t="s">
        <v>21</v>
      </c>
      <c r="C491" s="76" t="s">
        <v>492</v>
      </c>
      <c r="D491" s="77">
        <v>10</v>
      </c>
      <c r="E491" s="77" t="s">
        <v>54</v>
      </c>
      <c r="F491" s="76"/>
      <c r="G491" s="284"/>
      <c r="H491" s="285"/>
      <c r="I491" s="284">
        <v>30000</v>
      </c>
      <c r="J491" s="284">
        <v>0</v>
      </c>
      <c r="K491" s="284">
        <v>0</v>
      </c>
      <c r="L491" s="284"/>
      <c r="M491" s="284"/>
      <c r="N491" s="284"/>
      <c r="O491" s="284"/>
      <c r="P491" s="23">
        <f>SUM(I491:O491)</f>
        <v>30000</v>
      </c>
      <c r="Q491" s="23">
        <f>SUM(P491-G491)</f>
        <v>30000</v>
      </c>
      <c r="R491" s="23">
        <f>SUM(Q491-O491)</f>
        <v>30000</v>
      </c>
      <c r="S491" s="23">
        <f>H491</f>
        <v>0</v>
      </c>
    </row>
    <row r="492" spans="1:19" ht="15.75" x14ac:dyDescent="0.25">
      <c r="A492" s="76" t="s">
        <v>504</v>
      </c>
      <c r="B492" s="30" t="s">
        <v>300</v>
      </c>
      <c r="C492" s="76" t="s">
        <v>492</v>
      </c>
      <c r="D492" s="77">
        <v>10</v>
      </c>
      <c r="E492" s="77" t="s">
        <v>54</v>
      </c>
      <c r="F492" s="76"/>
      <c r="G492" s="284"/>
      <c r="H492" s="285"/>
      <c r="I492" s="284">
        <v>0</v>
      </c>
      <c r="J492" s="284">
        <v>30000</v>
      </c>
      <c r="K492" s="284"/>
      <c r="L492" s="284"/>
      <c r="M492" s="284"/>
      <c r="N492" s="284"/>
      <c r="O492" s="284"/>
      <c r="P492" s="23">
        <f>SUM(I492:O492)</f>
        <v>30000</v>
      </c>
      <c r="Q492" s="23">
        <f>SUM(P492-G492)</f>
        <v>30000</v>
      </c>
      <c r="R492" s="23">
        <f>SUM(Q492-O492)</f>
        <v>30000</v>
      </c>
      <c r="S492" s="23">
        <f>H492</f>
        <v>0</v>
      </c>
    </row>
    <row r="493" spans="1:19" ht="15.75" x14ac:dyDescent="0.25">
      <c r="A493" s="76" t="s">
        <v>505</v>
      </c>
      <c r="B493" s="30" t="s">
        <v>336</v>
      </c>
      <c r="C493" s="76" t="s">
        <v>492</v>
      </c>
      <c r="D493" s="77">
        <v>10</v>
      </c>
      <c r="E493" s="77" t="s">
        <v>54</v>
      </c>
      <c r="F493" s="76"/>
      <c r="G493" s="284"/>
      <c r="H493" s="285"/>
      <c r="I493" s="284">
        <v>0</v>
      </c>
      <c r="J493" s="284"/>
      <c r="K493" s="284">
        <v>0</v>
      </c>
      <c r="L493" s="284">
        <v>30000</v>
      </c>
      <c r="M493" s="284">
        <v>0</v>
      </c>
      <c r="N493" s="284"/>
      <c r="O493" s="284"/>
      <c r="P493" s="23">
        <f>SUM(I493:O493)</f>
        <v>30000</v>
      </c>
      <c r="Q493" s="23">
        <f>SUM(P493-G493)</f>
        <v>30000</v>
      </c>
      <c r="R493" s="23">
        <f>SUM(Q493-O493)</f>
        <v>30000</v>
      </c>
      <c r="S493" s="23">
        <f>H493</f>
        <v>0</v>
      </c>
    </row>
    <row r="494" spans="1:19" ht="15.75" x14ac:dyDescent="0.25">
      <c r="A494" s="76" t="s">
        <v>506</v>
      </c>
      <c r="B494" s="30"/>
      <c r="C494" s="76" t="s">
        <v>492</v>
      </c>
      <c r="D494" s="77">
        <v>10</v>
      </c>
      <c r="E494" s="77" t="s">
        <v>54</v>
      </c>
      <c r="F494" s="76"/>
      <c r="G494" s="284"/>
      <c r="H494" s="285"/>
      <c r="I494" s="284">
        <v>0</v>
      </c>
      <c r="J494" s="284"/>
      <c r="K494" s="284">
        <v>0</v>
      </c>
      <c r="L494" s="284"/>
      <c r="M494" s="284"/>
      <c r="N494" s="284">
        <v>35000</v>
      </c>
      <c r="O494" s="284"/>
      <c r="P494" s="23">
        <f>SUM(I494:O494)</f>
        <v>35000</v>
      </c>
      <c r="Q494" s="23">
        <f>SUM(P494-G494)</f>
        <v>35000</v>
      </c>
      <c r="R494" s="23">
        <f>SUM(Q494-O494)</f>
        <v>35000</v>
      </c>
      <c r="S494" s="23">
        <f>H494</f>
        <v>0</v>
      </c>
    </row>
    <row r="495" spans="1:19" ht="15.75" x14ac:dyDescent="0.25">
      <c r="A495" s="76" t="s">
        <v>507</v>
      </c>
      <c r="B495" s="30"/>
      <c r="C495" s="76" t="s">
        <v>492</v>
      </c>
      <c r="D495" s="77">
        <v>10</v>
      </c>
      <c r="E495" s="77" t="s">
        <v>54</v>
      </c>
      <c r="F495" s="76"/>
      <c r="G495" s="284"/>
      <c r="H495" s="285"/>
      <c r="I495" s="284">
        <v>0</v>
      </c>
      <c r="J495" s="284"/>
      <c r="K495" s="284">
        <v>0</v>
      </c>
      <c r="L495" s="284"/>
      <c r="M495" s="284"/>
      <c r="N495" s="284">
        <v>30000</v>
      </c>
      <c r="O495" s="284"/>
      <c r="P495" s="23">
        <f>SUM(I495:O495)</f>
        <v>30000</v>
      </c>
      <c r="Q495" s="23">
        <f>SUM(P495-G495)</f>
        <v>30000</v>
      </c>
      <c r="R495" s="23">
        <f>SUM(Q495-O495)</f>
        <v>30000</v>
      </c>
      <c r="S495" s="23">
        <f>H495</f>
        <v>0</v>
      </c>
    </row>
    <row r="496" spans="1:19" ht="15.75" x14ac:dyDescent="0.25">
      <c r="A496" s="76" t="s">
        <v>508</v>
      </c>
      <c r="B496" s="30"/>
      <c r="C496" s="76" t="s">
        <v>492</v>
      </c>
      <c r="D496" s="77">
        <v>12</v>
      </c>
      <c r="E496" s="77" t="s">
        <v>54</v>
      </c>
      <c r="F496" s="76"/>
      <c r="G496" s="284"/>
      <c r="H496" s="285"/>
      <c r="I496" s="284">
        <v>0</v>
      </c>
      <c r="J496" s="284"/>
      <c r="K496" s="284">
        <v>0</v>
      </c>
      <c r="L496" s="284"/>
      <c r="M496" s="284"/>
      <c r="N496" s="284">
        <v>40000</v>
      </c>
      <c r="O496" s="284"/>
      <c r="P496" s="23">
        <f>SUM(I496:O496)</f>
        <v>40000</v>
      </c>
      <c r="Q496" s="23">
        <f>SUM(P496-G496)</f>
        <v>40000</v>
      </c>
      <c r="R496" s="23">
        <f>SUM(Q496-O496)</f>
        <v>40000</v>
      </c>
      <c r="S496" s="23">
        <f>H496</f>
        <v>0</v>
      </c>
    </row>
    <row r="497" spans="1:19" ht="15.75" x14ac:dyDescent="0.25">
      <c r="A497" s="76" t="s">
        <v>509</v>
      </c>
      <c r="B497" s="28" t="s">
        <v>21</v>
      </c>
      <c r="C497" s="76" t="s">
        <v>492</v>
      </c>
      <c r="D497" s="77">
        <v>8</v>
      </c>
      <c r="E497" s="77" t="s">
        <v>54</v>
      </c>
      <c r="F497" s="76"/>
      <c r="G497" s="284"/>
      <c r="H497" s="285"/>
      <c r="I497" s="284">
        <v>8000</v>
      </c>
      <c r="J497" s="284"/>
      <c r="K497" s="284">
        <v>0</v>
      </c>
      <c r="L497" s="284"/>
      <c r="M497" s="284"/>
      <c r="N497" s="284"/>
      <c r="O497" s="284"/>
      <c r="P497" s="23">
        <f>SUM(I497:O497)</f>
        <v>8000</v>
      </c>
      <c r="Q497" s="23">
        <f>SUM(P497-G497)</f>
        <v>8000</v>
      </c>
      <c r="R497" s="23">
        <f>SUM(Q497-O497)</f>
        <v>8000</v>
      </c>
      <c r="S497" s="23">
        <f>H497</f>
        <v>0</v>
      </c>
    </row>
    <row r="498" spans="1:19" ht="15.75" x14ac:dyDescent="0.25">
      <c r="A498" s="76" t="s">
        <v>510</v>
      </c>
      <c r="B498" s="30"/>
      <c r="C498" s="76" t="s">
        <v>492</v>
      </c>
      <c r="D498" s="77">
        <v>10</v>
      </c>
      <c r="E498" s="77" t="s">
        <v>54</v>
      </c>
      <c r="F498" s="76"/>
      <c r="G498" s="284"/>
      <c r="H498" s="285"/>
      <c r="I498" s="284">
        <v>0</v>
      </c>
      <c r="J498" s="284"/>
      <c r="K498" s="284">
        <v>0</v>
      </c>
      <c r="L498" s="284">
        <v>25000</v>
      </c>
      <c r="M498" s="284"/>
      <c r="N498" s="284">
        <v>30000</v>
      </c>
      <c r="O498" s="284"/>
      <c r="P498" s="23">
        <f>SUM(I498:O498)</f>
        <v>55000</v>
      </c>
      <c r="Q498" s="23">
        <f>SUM(P498-G498)</f>
        <v>55000</v>
      </c>
      <c r="R498" s="23">
        <f>SUM(Q498-O498)</f>
        <v>55000</v>
      </c>
      <c r="S498" s="23">
        <f>H498</f>
        <v>0</v>
      </c>
    </row>
    <row r="499" spans="1:19" ht="15.75" x14ac:dyDescent="0.25">
      <c r="A499" s="76" t="s">
        <v>511</v>
      </c>
      <c r="B499" s="286"/>
      <c r="C499" s="76" t="s">
        <v>492</v>
      </c>
      <c r="D499" s="77">
        <v>12</v>
      </c>
      <c r="E499" s="77" t="s">
        <v>54</v>
      </c>
      <c r="F499" s="76"/>
      <c r="G499" s="284"/>
      <c r="H499" s="285"/>
      <c r="I499" s="284"/>
      <c r="J499" s="284"/>
      <c r="K499" s="284">
        <v>0</v>
      </c>
      <c r="L499" s="284"/>
      <c r="M499" s="284"/>
      <c r="N499" s="284">
        <v>14000</v>
      </c>
      <c r="O499" s="284"/>
      <c r="P499" s="23">
        <f>SUM(I499:O499)</f>
        <v>14000</v>
      </c>
      <c r="Q499" s="23">
        <f>SUM(P499-G499)</f>
        <v>14000</v>
      </c>
      <c r="R499" s="23">
        <f>SUM(Q499-O499)</f>
        <v>14000</v>
      </c>
      <c r="S499" s="23">
        <f>H499</f>
        <v>0</v>
      </c>
    </row>
    <row r="500" spans="1:19" ht="15.75" x14ac:dyDescent="0.25">
      <c r="A500" s="76" t="s">
        <v>512</v>
      </c>
      <c r="B500" s="30"/>
      <c r="C500" s="76" t="s">
        <v>492</v>
      </c>
      <c r="D500" s="77">
        <v>10</v>
      </c>
      <c r="E500" s="77" t="s">
        <v>54</v>
      </c>
      <c r="F500" s="76"/>
      <c r="G500" s="284"/>
      <c r="H500" s="285"/>
      <c r="I500" s="284">
        <v>0</v>
      </c>
      <c r="J500" s="284"/>
      <c r="K500" s="284">
        <v>0</v>
      </c>
      <c r="L500" s="284"/>
      <c r="M500" s="284"/>
      <c r="N500" s="284">
        <v>25000</v>
      </c>
      <c r="O500" s="284"/>
      <c r="P500" s="23">
        <f>SUM(I500:O500)</f>
        <v>25000</v>
      </c>
      <c r="Q500" s="23">
        <f>SUM(P500-G500)</f>
        <v>25000</v>
      </c>
      <c r="R500" s="23">
        <f>SUM(Q500-O500)</f>
        <v>25000</v>
      </c>
      <c r="S500" s="23">
        <f>H500</f>
        <v>0</v>
      </c>
    </row>
    <row r="501" spans="1:19" ht="15.75" x14ac:dyDescent="0.25">
      <c r="A501" s="76" t="s">
        <v>513</v>
      </c>
      <c r="B501" s="30" t="s">
        <v>336</v>
      </c>
      <c r="C501" s="76" t="s">
        <v>492</v>
      </c>
      <c r="D501" s="77">
        <v>10</v>
      </c>
      <c r="E501" s="77" t="s">
        <v>54</v>
      </c>
      <c r="F501" s="76"/>
      <c r="G501" s="284"/>
      <c r="H501" s="285"/>
      <c r="I501" s="284">
        <v>0</v>
      </c>
      <c r="J501" s="284"/>
      <c r="K501" s="284">
        <v>30000</v>
      </c>
      <c r="L501" s="284">
        <v>0</v>
      </c>
      <c r="M501" s="284"/>
      <c r="N501" s="284"/>
      <c r="O501" s="284"/>
      <c r="P501" s="23">
        <f>SUM(I501:O501)</f>
        <v>30000</v>
      </c>
      <c r="Q501" s="23">
        <f>SUM(P501-G501)</f>
        <v>30000</v>
      </c>
      <c r="R501" s="23">
        <f>SUM(Q501-O501)</f>
        <v>30000</v>
      </c>
      <c r="S501" s="23">
        <f>H501</f>
        <v>0</v>
      </c>
    </row>
    <row r="502" spans="1:19" ht="15.75" x14ac:dyDescent="0.25">
      <c r="A502" s="76" t="s">
        <v>514</v>
      </c>
      <c r="B502" s="30"/>
      <c r="C502" s="76" t="s">
        <v>492</v>
      </c>
      <c r="D502" s="77">
        <v>10</v>
      </c>
      <c r="E502" s="77" t="s">
        <v>54</v>
      </c>
      <c r="F502" s="76"/>
      <c r="G502" s="284"/>
      <c r="H502" s="285"/>
      <c r="I502" s="284">
        <v>0</v>
      </c>
      <c r="J502" s="284"/>
      <c r="K502" s="284">
        <v>0</v>
      </c>
      <c r="L502" s="284"/>
      <c r="M502" s="284"/>
      <c r="N502" s="284">
        <v>50000</v>
      </c>
      <c r="O502" s="284"/>
      <c r="P502" s="23">
        <f>SUM(I502:O502)</f>
        <v>50000</v>
      </c>
      <c r="Q502" s="23">
        <f>SUM(P502-G502)</f>
        <v>50000</v>
      </c>
      <c r="R502" s="23">
        <f>SUM(Q502-O502)</f>
        <v>50000</v>
      </c>
      <c r="S502" s="23">
        <f>H502</f>
        <v>0</v>
      </c>
    </row>
    <row r="503" spans="1:19" ht="15.75" x14ac:dyDescent="0.25">
      <c r="A503" s="76" t="s">
        <v>515</v>
      </c>
      <c r="B503" s="30"/>
      <c r="C503" s="76" t="s">
        <v>492</v>
      </c>
      <c r="D503" s="77">
        <v>12</v>
      </c>
      <c r="E503" s="77" t="s">
        <v>54</v>
      </c>
      <c r="F503" s="76"/>
      <c r="G503" s="284"/>
      <c r="H503" s="285"/>
      <c r="I503" s="284">
        <v>0</v>
      </c>
      <c r="J503" s="284"/>
      <c r="K503" s="284">
        <v>0</v>
      </c>
      <c r="L503" s="284"/>
      <c r="M503" s="284"/>
      <c r="N503" s="284">
        <v>35000</v>
      </c>
      <c r="O503" s="284"/>
      <c r="P503" s="23">
        <f>SUM(I503:O503)</f>
        <v>35000</v>
      </c>
      <c r="Q503" s="23">
        <f>SUM(P503-G503)</f>
        <v>35000</v>
      </c>
      <c r="R503" s="23">
        <f>SUM(Q503-O503)</f>
        <v>35000</v>
      </c>
      <c r="S503" s="23">
        <f>H503</f>
        <v>0</v>
      </c>
    </row>
    <row r="504" spans="1:19" ht="15.75" x14ac:dyDescent="0.25">
      <c r="A504" s="76" t="s">
        <v>516</v>
      </c>
      <c r="B504" s="286"/>
      <c r="C504" s="76" t="s">
        <v>492</v>
      </c>
      <c r="D504" s="77">
        <v>10</v>
      </c>
      <c r="E504" s="77" t="s">
        <v>54</v>
      </c>
      <c r="F504" s="76"/>
      <c r="G504" s="284"/>
      <c r="H504" s="285"/>
      <c r="I504" s="284"/>
      <c r="J504" s="284"/>
      <c r="K504" s="284">
        <v>0</v>
      </c>
      <c r="L504" s="284"/>
      <c r="M504" s="284"/>
      <c r="N504" s="284"/>
      <c r="O504" s="284"/>
      <c r="P504" s="23">
        <f>SUM(I504:O504)</f>
        <v>0</v>
      </c>
      <c r="Q504" s="23">
        <f>SUM(P504-G504)</f>
        <v>0</v>
      </c>
      <c r="R504" s="23">
        <f>SUM(Q504-O504)</f>
        <v>0</v>
      </c>
      <c r="S504" s="23">
        <f>H504</f>
        <v>0</v>
      </c>
    </row>
    <row r="505" spans="1:19" ht="15.75" x14ac:dyDescent="0.25">
      <c r="A505" s="76" t="s">
        <v>517</v>
      </c>
      <c r="B505" s="30"/>
      <c r="C505" s="76" t="s">
        <v>492</v>
      </c>
      <c r="D505" s="77">
        <v>12</v>
      </c>
      <c r="E505" s="77" t="s">
        <v>54</v>
      </c>
      <c r="F505" s="76"/>
      <c r="G505" s="284"/>
      <c r="H505" s="285"/>
      <c r="I505" s="284">
        <v>0</v>
      </c>
      <c r="J505" s="284"/>
      <c r="K505" s="284">
        <v>0</v>
      </c>
      <c r="L505" s="284"/>
      <c r="M505" s="284"/>
      <c r="N505" s="284">
        <v>20000</v>
      </c>
      <c r="O505" s="284"/>
      <c r="P505" s="23">
        <f>SUM(I505:O505)</f>
        <v>20000</v>
      </c>
      <c r="Q505" s="23">
        <f>SUM(P505-G505)</f>
        <v>20000</v>
      </c>
      <c r="R505" s="23">
        <f>SUM(Q505-O505)</f>
        <v>20000</v>
      </c>
      <c r="S505" s="23">
        <f>H505</f>
        <v>0</v>
      </c>
    </row>
    <row r="506" spans="1:19" ht="15.75" x14ac:dyDescent="0.25">
      <c r="A506" s="76" t="s">
        <v>518</v>
      </c>
      <c r="B506" s="30"/>
      <c r="C506" s="76" t="s">
        <v>492</v>
      </c>
      <c r="D506" s="77">
        <v>12</v>
      </c>
      <c r="E506" s="77" t="s">
        <v>54</v>
      </c>
      <c r="F506" s="76"/>
      <c r="G506" s="284"/>
      <c r="H506" s="285"/>
      <c r="I506" s="284">
        <v>0</v>
      </c>
      <c r="J506" s="284"/>
      <c r="K506" s="284">
        <v>0</v>
      </c>
      <c r="L506" s="284"/>
      <c r="M506" s="284"/>
      <c r="N506" s="284">
        <v>20000</v>
      </c>
      <c r="O506" s="284"/>
      <c r="P506" s="23">
        <f>SUM(I506:O506)</f>
        <v>20000</v>
      </c>
      <c r="Q506" s="23">
        <f>SUM(P506-G506)</f>
        <v>20000</v>
      </c>
      <c r="R506" s="23">
        <f>SUM(Q506-O506)</f>
        <v>20000</v>
      </c>
      <c r="S506" s="23">
        <f>H506</f>
        <v>0</v>
      </c>
    </row>
    <row r="507" spans="1:19" ht="15.75" x14ac:dyDescent="0.25">
      <c r="A507" s="76" t="s">
        <v>519</v>
      </c>
      <c r="B507" s="30"/>
      <c r="C507" s="76" t="s">
        <v>492</v>
      </c>
      <c r="D507" s="77">
        <v>8</v>
      </c>
      <c r="E507" s="77" t="s">
        <v>54</v>
      </c>
      <c r="F507" s="76"/>
      <c r="G507" s="284"/>
      <c r="H507" s="285"/>
      <c r="I507" s="284">
        <v>0</v>
      </c>
      <c r="J507" s="284"/>
      <c r="K507" s="284">
        <v>0</v>
      </c>
      <c r="L507" s="284"/>
      <c r="M507" s="284"/>
      <c r="N507" s="284">
        <v>20000</v>
      </c>
      <c r="O507" s="284"/>
      <c r="P507" s="23">
        <f>SUM(I507:O507)</f>
        <v>20000</v>
      </c>
      <c r="Q507" s="23">
        <f>SUM(P507-G507)</f>
        <v>20000</v>
      </c>
      <c r="R507" s="23">
        <f>SUM(Q507-O507)</f>
        <v>20000</v>
      </c>
      <c r="S507" s="23">
        <f>H507</f>
        <v>0</v>
      </c>
    </row>
    <row r="508" spans="1:19" ht="15.75" x14ac:dyDescent="0.25">
      <c r="A508" s="76" t="s">
        <v>520</v>
      </c>
      <c r="B508" s="30"/>
      <c r="C508" s="76" t="s">
        <v>492</v>
      </c>
      <c r="D508" s="77">
        <v>8</v>
      </c>
      <c r="E508" s="77" t="s">
        <v>54</v>
      </c>
      <c r="F508" s="76"/>
      <c r="G508" s="284"/>
      <c r="H508" s="285"/>
      <c r="I508" s="284">
        <v>0</v>
      </c>
      <c r="J508" s="284"/>
      <c r="K508" s="284">
        <v>0</v>
      </c>
      <c r="L508" s="284"/>
      <c r="M508" s="284"/>
      <c r="N508" s="284">
        <v>130000</v>
      </c>
      <c r="O508" s="284"/>
      <c r="P508" s="23">
        <f>SUM(I508:O508)</f>
        <v>130000</v>
      </c>
      <c r="Q508" s="23">
        <f>SUM(P508-G508)</f>
        <v>130000</v>
      </c>
      <c r="R508" s="23">
        <f>SUM(Q508-O508)</f>
        <v>130000</v>
      </c>
      <c r="S508" s="23">
        <f>H508</f>
        <v>0</v>
      </c>
    </row>
    <row r="509" spans="1:19" ht="15.75" x14ac:dyDescent="0.25">
      <c r="A509" s="76" t="s">
        <v>521</v>
      </c>
      <c r="B509" s="286"/>
      <c r="C509" s="76" t="s">
        <v>492</v>
      </c>
      <c r="D509" s="77">
        <v>8</v>
      </c>
      <c r="E509" s="77" t="s">
        <v>54</v>
      </c>
      <c r="F509" s="76"/>
      <c r="G509" s="284"/>
      <c r="H509" s="285"/>
      <c r="I509" s="284"/>
      <c r="J509" s="284"/>
      <c r="K509" s="284">
        <v>0</v>
      </c>
      <c r="L509" s="284">
        <v>0</v>
      </c>
      <c r="M509" s="284"/>
      <c r="N509" s="284">
        <v>70000</v>
      </c>
      <c r="O509" s="284"/>
      <c r="P509" s="23">
        <f>SUM(I509:O509)</f>
        <v>70000</v>
      </c>
      <c r="Q509" s="23">
        <f>SUM(P509-G509)</f>
        <v>70000</v>
      </c>
      <c r="R509" s="23">
        <f>SUM(Q509-O509)</f>
        <v>70000</v>
      </c>
      <c r="S509" s="23">
        <f>H509</f>
        <v>0</v>
      </c>
    </row>
    <row r="510" spans="1:19" ht="15.75" x14ac:dyDescent="0.25">
      <c r="A510" s="76" t="s">
        <v>522</v>
      </c>
      <c r="B510" s="30" t="s">
        <v>21</v>
      </c>
      <c r="C510" s="76" t="s">
        <v>492</v>
      </c>
      <c r="D510" s="77">
        <v>10</v>
      </c>
      <c r="E510" s="77" t="s">
        <v>54</v>
      </c>
      <c r="F510" s="76"/>
      <c r="G510" s="284"/>
      <c r="H510" s="285"/>
      <c r="I510" s="284">
        <v>110000</v>
      </c>
      <c r="J510" s="284"/>
      <c r="K510" s="284">
        <v>0</v>
      </c>
      <c r="L510" s="284">
        <v>0</v>
      </c>
      <c r="M510" s="284"/>
      <c r="N510" s="284"/>
      <c r="O510" s="284"/>
      <c r="P510" s="23">
        <f>SUM(I510:O510)</f>
        <v>110000</v>
      </c>
      <c r="Q510" s="23">
        <f>SUM(P510-G510)</f>
        <v>110000</v>
      </c>
      <c r="R510" s="23">
        <f>SUM(Q510-O510)</f>
        <v>110000</v>
      </c>
      <c r="S510" s="23">
        <f>H510</f>
        <v>0</v>
      </c>
    </row>
    <row r="511" spans="1:19" ht="15.75" x14ac:dyDescent="0.25">
      <c r="A511" s="76" t="s">
        <v>523</v>
      </c>
      <c r="B511" s="30"/>
      <c r="C511" s="76" t="s">
        <v>492</v>
      </c>
      <c r="D511" s="77">
        <v>10</v>
      </c>
      <c r="E511" s="77" t="s">
        <v>54</v>
      </c>
      <c r="F511" s="76"/>
      <c r="G511" s="284"/>
      <c r="H511" s="285"/>
      <c r="I511" s="284"/>
      <c r="J511" s="284"/>
      <c r="K511" s="284"/>
      <c r="L511" s="284"/>
      <c r="M511" s="284">
        <v>120000</v>
      </c>
      <c r="N511" s="284"/>
      <c r="O511" s="284"/>
      <c r="P511" s="23">
        <f>SUM(I511:O511)</f>
        <v>120000</v>
      </c>
      <c r="Q511" s="23">
        <f>SUM(P511-G511)</f>
        <v>120000</v>
      </c>
      <c r="R511" s="23">
        <f>SUM(Q511-O511)</f>
        <v>120000</v>
      </c>
      <c r="S511" s="23">
        <f>H511</f>
        <v>0</v>
      </c>
    </row>
    <row r="512" spans="1:19" ht="15.75" x14ac:dyDescent="0.25">
      <c r="A512" s="76" t="s">
        <v>524</v>
      </c>
      <c r="B512" s="30" t="s">
        <v>336</v>
      </c>
      <c r="C512" s="76" t="s">
        <v>492</v>
      </c>
      <c r="D512" s="77">
        <v>10</v>
      </c>
      <c r="E512" s="77" t="s">
        <v>54</v>
      </c>
      <c r="F512" s="76"/>
      <c r="G512" s="284"/>
      <c r="H512" s="285"/>
      <c r="I512" s="284">
        <v>0</v>
      </c>
      <c r="J512" s="284">
        <v>0</v>
      </c>
      <c r="K512" s="284">
        <v>175000</v>
      </c>
      <c r="L512" s="284"/>
      <c r="M512" s="284"/>
      <c r="N512" s="284"/>
      <c r="O512" s="284"/>
      <c r="P512" s="23">
        <f>SUM(I512:O512)</f>
        <v>175000</v>
      </c>
      <c r="Q512" s="23">
        <f>SUM(P512-G512)</f>
        <v>175000</v>
      </c>
      <c r="R512" s="23">
        <f>SUM(Q512-O512)</f>
        <v>175000</v>
      </c>
      <c r="S512" s="23">
        <f>H512</f>
        <v>0</v>
      </c>
    </row>
    <row r="513" spans="1:19" ht="15.75" x14ac:dyDescent="0.25">
      <c r="A513" s="76" t="s">
        <v>525</v>
      </c>
      <c r="B513" s="30"/>
      <c r="C513" s="76"/>
      <c r="D513" s="77"/>
      <c r="E513" s="77"/>
      <c r="F513" s="76"/>
      <c r="G513" s="284"/>
      <c r="H513" s="285"/>
      <c r="I513" s="284"/>
      <c r="J513" s="284"/>
      <c r="K513" s="284"/>
      <c r="L513" s="284"/>
      <c r="M513" s="284"/>
      <c r="N513" s="284">
        <v>25000</v>
      </c>
      <c r="O513" s="284"/>
      <c r="P513" s="23">
        <f>SUM(I513:O513)</f>
        <v>25000</v>
      </c>
      <c r="Q513" s="23">
        <f>SUM(P513-G513)</f>
        <v>25000</v>
      </c>
      <c r="R513" s="23">
        <f>SUM(Q513-O513)</f>
        <v>25000</v>
      </c>
      <c r="S513" s="23">
        <f>H513</f>
        <v>0</v>
      </c>
    </row>
    <row r="514" spans="1:19" ht="15.75" x14ac:dyDescent="0.25">
      <c r="A514" s="76" t="s">
        <v>526</v>
      </c>
      <c r="B514" s="30" t="s">
        <v>336</v>
      </c>
      <c r="C514" s="76" t="s">
        <v>492</v>
      </c>
      <c r="D514" s="77">
        <v>10</v>
      </c>
      <c r="E514" s="77" t="s">
        <v>54</v>
      </c>
      <c r="F514" s="76"/>
      <c r="G514" s="284"/>
      <c r="H514" s="285"/>
      <c r="I514" s="284">
        <v>0</v>
      </c>
      <c r="J514" s="284"/>
      <c r="K514" s="284">
        <v>0</v>
      </c>
      <c r="L514" s="284"/>
      <c r="M514" s="284"/>
      <c r="N514" s="284">
        <v>25000</v>
      </c>
      <c r="O514" s="284"/>
      <c r="P514" s="23">
        <f>SUM(I514:O514)</f>
        <v>25000</v>
      </c>
      <c r="Q514" s="23">
        <f>SUM(P514-G514)</f>
        <v>25000</v>
      </c>
      <c r="R514" s="23">
        <f>SUM(Q514-O514)</f>
        <v>25000</v>
      </c>
      <c r="S514" s="23">
        <f>H514</f>
        <v>0</v>
      </c>
    </row>
    <row r="515" spans="1:19" ht="15.75" x14ac:dyDescent="0.25">
      <c r="A515" s="76" t="s">
        <v>527</v>
      </c>
      <c r="B515" s="28" t="s">
        <v>21</v>
      </c>
      <c r="C515" s="76" t="s">
        <v>492</v>
      </c>
      <c r="D515" s="77">
        <v>10</v>
      </c>
      <c r="E515" s="77" t="s">
        <v>54</v>
      </c>
      <c r="F515" s="76"/>
      <c r="G515" s="284"/>
      <c r="H515" s="285"/>
      <c r="I515" s="284">
        <v>0</v>
      </c>
      <c r="J515" s="284">
        <v>0</v>
      </c>
      <c r="K515" s="284">
        <v>0</v>
      </c>
      <c r="L515" s="284">
        <v>56000</v>
      </c>
      <c r="M515" s="284"/>
      <c r="N515" s="284"/>
      <c r="O515" s="284"/>
      <c r="P515" s="23">
        <f>SUM(I515:O515)</f>
        <v>56000</v>
      </c>
      <c r="Q515" s="23">
        <f>SUM(P515-G515)</f>
        <v>56000</v>
      </c>
      <c r="R515" s="23">
        <f>SUM(Q515-O515)</f>
        <v>56000</v>
      </c>
      <c r="S515" s="23">
        <f>H515</f>
        <v>0</v>
      </c>
    </row>
    <row r="516" spans="1:19" ht="15.75" x14ac:dyDescent="0.25">
      <c r="A516" s="76" t="s">
        <v>528</v>
      </c>
      <c r="B516" s="30" t="s">
        <v>336</v>
      </c>
      <c r="C516" s="76" t="s">
        <v>492</v>
      </c>
      <c r="D516" s="77">
        <v>8</v>
      </c>
      <c r="E516" s="77" t="s">
        <v>54</v>
      </c>
      <c r="F516" s="76"/>
      <c r="G516" s="284"/>
      <c r="H516" s="285"/>
      <c r="I516" s="284">
        <v>0</v>
      </c>
      <c r="J516" s="284"/>
      <c r="K516" s="284">
        <v>70000</v>
      </c>
      <c r="L516" s="284">
        <v>0</v>
      </c>
      <c r="M516" s="284"/>
      <c r="N516" s="284"/>
      <c r="O516" s="284"/>
      <c r="P516" s="23">
        <f>SUM(I516:O516)</f>
        <v>70000</v>
      </c>
      <c r="Q516" s="23">
        <f>SUM(P516-G516)</f>
        <v>70000</v>
      </c>
      <c r="R516" s="23">
        <f>SUM(Q516-O516)</f>
        <v>70000</v>
      </c>
      <c r="S516" s="23">
        <f>H516</f>
        <v>0</v>
      </c>
    </row>
    <row r="517" spans="1:19" ht="15.75" x14ac:dyDescent="0.25">
      <c r="A517" s="76" t="s">
        <v>529</v>
      </c>
      <c r="B517" s="30"/>
      <c r="C517" s="76" t="s">
        <v>492</v>
      </c>
      <c r="D517" s="77">
        <v>12</v>
      </c>
      <c r="E517" s="77" t="s">
        <v>54</v>
      </c>
      <c r="F517" s="76"/>
      <c r="G517" s="284"/>
      <c r="H517" s="285"/>
      <c r="I517" s="284">
        <v>0</v>
      </c>
      <c r="J517" s="284"/>
      <c r="K517" s="284">
        <v>0</v>
      </c>
      <c r="L517" s="284"/>
      <c r="M517" s="284"/>
      <c r="N517" s="284">
        <v>10000</v>
      </c>
      <c r="O517" s="284"/>
      <c r="P517" s="23">
        <f>SUM(I517:O517)</f>
        <v>10000</v>
      </c>
      <c r="Q517" s="23">
        <f>SUM(P517-G517)</f>
        <v>10000</v>
      </c>
      <c r="R517" s="23">
        <f>SUM(Q517-O517)</f>
        <v>10000</v>
      </c>
      <c r="S517" s="23">
        <f>H517</f>
        <v>0</v>
      </c>
    </row>
    <row r="518" spans="1:19" ht="15.75" x14ac:dyDescent="0.25">
      <c r="A518" s="76" t="s">
        <v>530</v>
      </c>
      <c r="B518" s="30"/>
      <c r="C518" s="76" t="s">
        <v>492</v>
      </c>
      <c r="D518" s="77">
        <v>12</v>
      </c>
      <c r="E518" s="77" t="s">
        <v>54</v>
      </c>
      <c r="F518" s="76"/>
      <c r="G518" s="284"/>
      <c r="H518" s="285"/>
      <c r="I518" s="284">
        <v>0</v>
      </c>
      <c r="J518" s="284"/>
      <c r="K518" s="284">
        <v>0</v>
      </c>
      <c r="L518" s="284"/>
      <c r="M518" s="284"/>
      <c r="N518" s="284">
        <v>8000</v>
      </c>
      <c r="O518" s="284"/>
      <c r="P518" s="23">
        <f>SUM(I518:O518)</f>
        <v>8000</v>
      </c>
      <c r="Q518" s="23">
        <f>SUM(P518-G518)</f>
        <v>8000</v>
      </c>
      <c r="R518" s="23">
        <f>SUM(Q518-O518)</f>
        <v>8000</v>
      </c>
      <c r="S518" s="23">
        <f>H518</f>
        <v>0</v>
      </c>
    </row>
    <row r="519" spans="1:19" ht="15.75" x14ac:dyDescent="0.25">
      <c r="A519" s="76" t="s">
        <v>531</v>
      </c>
      <c r="B519" s="30"/>
      <c r="C519" s="76" t="s">
        <v>492</v>
      </c>
      <c r="D519" s="77">
        <v>12</v>
      </c>
      <c r="E519" s="77" t="s">
        <v>54</v>
      </c>
      <c r="F519" s="76"/>
      <c r="G519" s="284"/>
      <c r="H519" s="285"/>
      <c r="I519" s="284">
        <v>0</v>
      </c>
      <c r="J519" s="284"/>
      <c r="K519" s="284">
        <v>0</v>
      </c>
      <c r="L519" s="284"/>
      <c r="M519" s="284"/>
      <c r="N519" s="284">
        <v>8000</v>
      </c>
      <c r="O519" s="284"/>
      <c r="P519" s="23">
        <f>SUM(I519:O519)</f>
        <v>8000</v>
      </c>
      <c r="Q519" s="23">
        <f>SUM(P519-G519)</f>
        <v>8000</v>
      </c>
      <c r="R519" s="23">
        <f>SUM(Q519-O519)</f>
        <v>8000</v>
      </c>
      <c r="S519" s="23">
        <f>H519</f>
        <v>0</v>
      </c>
    </row>
    <row r="520" spans="1:19" ht="15.75" x14ac:dyDescent="0.25">
      <c r="A520" s="76" t="s">
        <v>532</v>
      </c>
      <c r="B520" s="30"/>
      <c r="C520" s="76" t="s">
        <v>492</v>
      </c>
      <c r="D520" s="77">
        <v>8</v>
      </c>
      <c r="E520" s="77" t="s">
        <v>54</v>
      </c>
      <c r="F520" s="76"/>
      <c r="G520" s="284"/>
      <c r="H520" s="285"/>
      <c r="I520" s="284">
        <v>0</v>
      </c>
      <c r="J520" s="284"/>
      <c r="K520" s="284">
        <v>0</v>
      </c>
      <c r="L520" s="284"/>
      <c r="M520" s="284"/>
      <c r="N520" s="284">
        <v>25000</v>
      </c>
      <c r="O520" s="284"/>
      <c r="P520" s="23">
        <f>SUM(I520:O520)</f>
        <v>25000</v>
      </c>
      <c r="Q520" s="23">
        <f>SUM(P520-G520)</f>
        <v>25000</v>
      </c>
      <c r="R520" s="23">
        <f>SUM(Q520-O520)</f>
        <v>25000</v>
      </c>
      <c r="S520" s="23">
        <f>H520</f>
        <v>0</v>
      </c>
    </row>
    <row r="521" spans="1:19" ht="15.75" x14ac:dyDescent="0.25">
      <c r="A521" s="76" t="s">
        <v>533</v>
      </c>
      <c r="B521" s="30"/>
      <c r="C521" s="76" t="s">
        <v>492</v>
      </c>
      <c r="D521" s="77">
        <v>10</v>
      </c>
      <c r="E521" s="77" t="s">
        <v>54</v>
      </c>
      <c r="F521" s="76"/>
      <c r="G521" s="284"/>
      <c r="H521" s="285"/>
      <c r="I521" s="284">
        <v>0</v>
      </c>
      <c r="J521" s="284"/>
      <c r="K521" s="284">
        <v>0</v>
      </c>
      <c r="L521" s="284"/>
      <c r="M521" s="284"/>
      <c r="N521" s="284">
        <v>10000</v>
      </c>
      <c r="O521" s="284"/>
      <c r="P521" s="23">
        <f>SUM(I521:O521)</f>
        <v>10000</v>
      </c>
      <c r="Q521" s="23">
        <f>SUM(P521-G521)</f>
        <v>10000</v>
      </c>
      <c r="R521" s="23">
        <f>SUM(Q521-O521)</f>
        <v>10000</v>
      </c>
      <c r="S521" s="23">
        <f>H521</f>
        <v>0</v>
      </c>
    </row>
    <row r="522" spans="1:19" ht="15.75" x14ac:dyDescent="0.25">
      <c r="A522" s="76" t="s">
        <v>534</v>
      </c>
      <c r="B522" s="30"/>
      <c r="C522" s="76" t="s">
        <v>492</v>
      </c>
      <c r="D522" s="77">
        <v>8</v>
      </c>
      <c r="E522" s="77" t="s">
        <v>54</v>
      </c>
      <c r="F522" s="76"/>
      <c r="G522" s="284"/>
      <c r="H522" s="285"/>
      <c r="I522" s="284">
        <v>0</v>
      </c>
      <c r="J522" s="284"/>
      <c r="K522" s="284">
        <v>0</v>
      </c>
      <c r="L522" s="284"/>
      <c r="M522" s="284"/>
      <c r="N522" s="284">
        <v>15000</v>
      </c>
      <c r="O522" s="284"/>
      <c r="P522" s="23">
        <f>SUM(I522:O522)</f>
        <v>15000</v>
      </c>
      <c r="Q522" s="23">
        <f>SUM(P522-G522)</f>
        <v>15000</v>
      </c>
      <c r="R522" s="23">
        <f>SUM(Q522-O522)</f>
        <v>15000</v>
      </c>
      <c r="S522" s="23">
        <f>H522</f>
        <v>0</v>
      </c>
    </row>
    <row r="523" spans="1:19" ht="15.75" x14ac:dyDescent="0.25">
      <c r="A523" s="76" t="s">
        <v>535</v>
      </c>
      <c r="B523" s="30"/>
      <c r="C523" s="76" t="s">
        <v>492</v>
      </c>
      <c r="D523" s="77">
        <v>8</v>
      </c>
      <c r="E523" s="77" t="s">
        <v>54</v>
      </c>
      <c r="F523" s="76"/>
      <c r="G523" s="284"/>
      <c r="H523" s="285"/>
      <c r="I523" s="284">
        <v>0</v>
      </c>
      <c r="J523" s="284"/>
      <c r="K523" s="284">
        <v>0</v>
      </c>
      <c r="L523" s="284"/>
      <c r="M523" s="284"/>
      <c r="N523" s="284">
        <v>8000</v>
      </c>
      <c r="O523" s="284"/>
      <c r="P523" s="23">
        <f>SUM(I523:O523)</f>
        <v>8000</v>
      </c>
      <c r="Q523" s="23">
        <f>SUM(P523-G523)</f>
        <v>8000</v>
      </c>
      <c r="R523" s="23">
        <f>SUM(Q523-O523)</f>
        <v>8000</v>
      </c>
      <c r="S523" s="23">
        <f>H523</f>
        <v>0</v>
      </c>
    </row>
    <row r="524" spans="1:19" ht="15.75" x14ac:dyDescent="0.25">
      <c r="A524" s="76" t="s">
        <v>536</v>
      </c>
      <c r="B524" s="30"/>
      <c r="C524" s="76" t="s">
        <v>492</v>
      </c>
      <c r="D524" s="77">
        <v>8</v>
      </c>
      <c r="E524" s="77" t="s">
        <v>54</v>
      </c>
      <c r="F524" s="76"/>
      <c r="G524" s="284"/>
      <c r="H524" s="285"/>
      <c r="I524" s="284">
        <v>0</v>
      </c>
      <c r="J524" s="284">
        <v>25000</v>
      </c>
      <c r="K524" s="284">
        <v>0</v>
      </c>
      <c r="L524" s="284"/>
      <c r="M524" s="284"/>
      <c r="N524" s="284">
        <v>17000</v>
      </c>
      <c r="O524" s="284"/>
      <c r="P524" s="23">
        <f>SUM(I524:O524)</f>
        <v>42000</v>
      </c>
      <c r="Q524" s="23">
        <f>SUM(P524-G524)</f>
        <v>42000</v>
      </c>
      <c r="R524" s="23">
        <f>SUM(Q524-O524)</f>
        <v>42000</v>
      </c>
      <c r="S524" s="23">
        <f>H524</f>
        <v>0</v>
      </c>
    </row>
    <row r="525" spans="1:19" ht="15.75" x14ac:dyDescent="0.25">
      <c r="A525" s="76" t="s">
        <v>537</v>
      </c>
      <c r="B525" s="30"/>
      <c r="C525" s="76" t="s">
        <v>492</v>
      </c>
      <c r="D525" s="77">
        <v>8</v>
      </c>
      <c r="E525" s="77" t="s">
        <v>54</v>
      </c>
      <c r="F525" s="76"/>
      <c r="G525" s="284"/>
      <c r="H525" s="285"/>
      <c r="I525" s="284">
        <v>0</v>
      </c>
      <c r="J525" s="284"/>
      <c r="K525" s="284">
        <v>0</v>
      </c>
      <c r="L525" s="284"/>
      <c r="M525" s="284"/>
      <c r="N525" s="284">
        <v>17000</v>
      </c>
      <c r="O525" s="284"/>
      <c r="P525" s="23">
        <f>SUM(I525:O525)</f>
        <v>17000</v>
      </c>
      <c r="Q525" s="23">
        <f>SUM(P525-G525)</f>
        <v>17000</v>
      </c>
      <c r="R525" s="23">
        <f>SUM(Q525-O525)</f>
        <v>17000</v>
      </c>
      <c r="S525" s="23">
        <f>H525</f>
        <v>0</v>
      </c>
    </row>
    <row r="526" spans="1:19" ht="15.75" x14ac:dyDescent="0.25">
      <c r="A526" s="76" t="s">
        <v>538</v>
      </c>
      <c r="B526" s="30"/>
      <c r="C526" s="76" t="s">
        <v>492</v>
      </c>
      <c r="D526" s="77">
        <v>8</v>
      </c>
      <c r="E526" s="77" t="s">
        <v>54</v>
      </c>
      <c r="F526" s="76"/>
      <c r="G526" s="284"/>
      <c r="H526" s="285"/>
      <c r="I526" s="284">
        <v>0</v>
      </c>
      <c r="J526" s="284"/>
      <c r="K526" s="284">
        <v>0</v>
      </c>
      <c r="L526" s="284"/>
      <c r="M526" s="284"/>
      <c r="N526" s="284">
        <v>35000</v>
      </c>
      <c r="O526" s="284"/>
      <c r="P526" s="23">
        <f>SUM(I526:O526)</f>
        <v>35000</v>
      </c>
      <c r="Q526" s="23">
        <f>SUM(P526-G526)</f>
        <v>35000</v>
      </c>
      <c r="R526" s="23">
        <f>SUM(Q526-O526)</f>
        <v>35000</v>
      </c>
      <c r="S526" s="23">
        <f>H526</f>
        <v>0</v>
      </c>
    </row>
    <row r="527" spans="1:19" ht="15.75" x14ac:dyDescent="0.25">
      <c r="A527" s="76" t="s">
        <v>539</v>
      </c>
      <c r="B527" s="30"/>
      <c r="C527" s="76" t="s">
        <v>492</v>
      </c>
      <c r="D527" s="77">
        <v>8</v>
      </c>
      <c r="E527" s="77" t="s">
        <v>54</v>
      </c>
      <c r="F527" s="76"/>
      <c r="G527" s="284"/>
      <c r="H527" s="285"/>
      <c r="I527" s="284">
        <v>0</v>
      </c>
      <c r="J527" s="284"/>
      <c r="K527" s="284">
        <v>0</v>
      </c>
      <c r="L527" s="284"/>
      <c r="M527" s="284"/>
      <c r="N527" s="284">
        <v>8000</v>
      </c>
      <c r="O527" s="284"/>
      <c r="P527" s="23">
        <f>SUM(I527:O527)</f>
        <v>8000</v>
      </c>
      <c r="Q527" s="23">
        <f>SUM(P527-G527)</f>
        <v>8000</v>
      </c>
      <c r="R527" s="23">
        <f>SUM(Q527-O527)</f>
        <v>8000</v>
      </c>
      <c r="S527" s="23">
        <f>H527</f>
        <v>0</v>
      </c>
    </row>
    <row r="528" spans="1:19" ht="15.75" x14ac:dyDescent="0.25">
      <c r="A528" s="76" t="s">
        <v>540</v>
      </c>
      <c r="B528" s="30"/>
      <c r="C528" s="76" t="s">
        <v>492</v>
      </c>
      <c r="D528" s="77">
        <v>8</v>
      </c>
      <c r="E528" s="77" t="s">
        <v>54</v>
      </c>
      <c r="F528" s="76"/>
      <c r="G528" s="284"/>
      <c r="H528" s="285"/>
      <c r="I528" s="284">
        <v>0</v>
      </c>
      <c r="J528" s="284"/>
      <c r="K528" s="284">
        <v>0</v>
      </c>
      <c r="L528" s="284"/>
      <c r="M528" s="284"/>
      <c r="N528" s="284">
        <v>20000</v>
      </c>
      <c r="O528" s="284"/>
      <c r="P528" s="23">
        <f>SUM(I528:O528)</f>
        <v>20000</v>
      </c>
      <c r="Q528" s="23">
        <f>SUM(P528-G528)</f>
        <v>20000</v>
      </c>
      <c r="R528" s="23">
        <f>SUM(Q528-O528)</f>
        <v>20000</v>
      </c>
      <c r="S528" s="23">
        <f>H528</f>
        <v>0</v>
      </c>
    </row>
    <row r="529" spans="1:19" ht="15.75" x14ac:dyDescent="0.25">
      <c r="A529" s="76" t="s">
        <v>541</v>
      </c>
      <c r="B529" s="30"/>
      <c r="C529" s="76" t="s">
        <v>492</v>
      </c>
      <c r="D529" s="77">
        <v>8</v>
      </c>
      <c r="E529" s="77" t="s">
        <v>54</v>
      </c>
      <c r="F529" s="76"/>
      <c r="G529" s="284"/>
      <c r="H529" s="285"/>
      <c r="I529" s="284">
        <v>0</v>
      </c>
      <c r="J529" s="284"/>
      <c r="K529" s="284">
        <v>0</v>
      </c>
      <c r="L529" s="284"/>
      <c r="M529" s="284">
        <v>100000</v>
      </c>
      <c r="N529" s="284">
        <v>0</v>
      </c>
      <c r="O529" s="284"/>
      <c r="P529" s="23">
        <f>SUM(I529:O529)</f>
        <v>100000</v>
      </c>
      <c r="Q529" s="23">
        <f>SUM(P529-G529)</f>
        <v>100000</v>
      </c>
      <c r="R529" s="23">
        <f>SUM(Q529-O529)</f>
        <v>100000</v>
      </c>
      <c r="S529" s="23">
        <f>H529</f>
        <v>0</v>
      </c>
    </row>
    <row r="530" spans="1:19" ht="15.75" x14ac:dyDescent="0.25">
      <c r="A530" s="76" t="s">
        <v>542</v>
      </c>
      <c r="B530" s="30"/>
      <c r="C530" s="76" t="s">
        <v>492</v>
      </c>
      <c r="D530" s="77">
        <v>8</v>
      </c>
      <c r="E530" s="77" t="s">
        <v>54</v>
      </c>
      <c r="F530" s="76"/>
      <c r="G530" s="284"/>
      <c r="H530" s="285"/>
      <c r="I530" s="284">
        <v>0</v>
      </c>
      <c r="J530" s="284"/>
      <c r="K530" s="284">
        <v>0</v>
      </c>
      <c r="L530" s="284"/>
      <c r="M530" s="284"/>
      <c r="N530" s="284">
        <v>70000</v>
      </c>
      <c r="O530" s="284"/>
      <c r="P530" s="23">
        <f>SUM(I530:O530)</f>
        <v>70000</v>
      </c>
      <c r="Q530" s="23">
        <f>SUM(P530-G530)</f>
        <v>70000</v>
      </c>
      <c r="R530" s="23">
        <f>SUM(Q530-O530)</f>
        <v>70000</v>
      </c>
      <c r="S530" s="23">
        <f>H530</f>
        <v>0</v>
      </c>
    </row>
    <row r="531" spans="1:19" ht="15.75" x14ac:dyDescent="0.25">
      <c r="A531" s="76" t="s">
        <v>543</v>
      </c>
      <c r="B531" s="30"/>
      <c r="C531" s="76" t="s">
        <v>492</v>
      </c>
      <c r="D531" s="77">
        <v>8</v>
      </c>
      <c r="E531" s="77" t="s">
        <v>54</v>
      </c>
      <c r="F531" s="76"/>
      <c r="G531" s="284"/>
      <c r="H531" s="285"/>
      <c r="I531" s="284"/>
      <c r="J531" s="284"/>
      <c r="K531" s="284">
        <v>30000</v>
      </c>
      <c r="L531" s="284" t="s">
        <v>303</v>
      </c>
      <c r="M531" s="284"/>
      <c r="N531" s="284"/>
      <c r="O531" s="284"/>
      <c r="P531" s="23">
        <f>SUM(I531:O531)</f>
        <v>30000</v>
      </c>
      <c r="Q531" s="23">
        <f>SUM(P531-G531)</f>
        <v>30000</v>
      </c>
      <c r="R531" s="23">
        <f>SUM(Q531-O531)</f>
        <v>30000</v>
      </c>
      <c r="S531" s="23">
        <f>H531</f>
        <v>0</v>
      </c>
    </row>
    <row r="532" spans="1:19" ht="15.75" x14ac:dyDescent="0.25">
      <c r="A532" s="76" t="s">
        <v>544</v>
      </c>
      <c r="B532" s="30"/>
      <c r="C532" s="76" t="s">
        <v>492</v>
      </c>
      <c r="D532" s="77">
        <v>8</v>
      </c>
      <c r="E532" s="77" t="s">
        <v>54</v>
      </c>
      <c r="F532" s="76"/>
      <c r="G532" s="284"/>
      <c r="H532" s="285"/>
      <c r="I532" s="284">
        <v>0</v>
      </c>
      <c r="J532" s="284"/>
      <c r="K532" s="284">
        <v>0</v>
      </c>
      <c r="L532" s="284"/>
      <c r="M532" s="284"/>
      <c r="N532" s="284">
        <v>75000</v>
      </c>
      <c r="O532" s="284"/>
      <c r="P532" s="23">
        <f>SUM(I532:O532)</f>
        <v>75000</v>
      </c>
      <c r="Q532" s="23">
        <f>SUM(P532-G532)</f>
        <v>75000</v>
      </c>
      <c r="R532" s="23">
        <f>SUM(Q532-O532)</f>
        <v>75000</v>
      </c>
      <c r="S532" s="23">
        <f>H532</f>
        <v>0</v>
      </c>
    </row>
    <row r="533" spans="1:19" ht="15.75" x14ac:dyDescent="0.25">
      <c r="A533" s="76" t="s">
        <v>545</v>
      </c>
      <c r="B533" s="30" t="s">
        <v>336</v>
      </c>
      <c r="C533" s="76" t="s">
        <v>492</v>
      </c>
      <c r="D533" s="77">
        <v>8</v>
      </c>
      <c r="E533" s="77" t="s">
        <v>54</v>
      </c>
      <c r="F533" s="76"/>
      <c r="G533" s="284"/>
      <c r="H533" s="285"/>
      <c r="I533" s="284">
        <v>0</v>
      </c>
      <c r="J533" s="284"/>
      <c r="K533" s="284">
        <v>0</v>
      </c>
      <c r="L533" s="284">
        <v>70000</v>
      </c>
      <c r="M533" s="284">
        <v>0</v>
      </c>
      <c r="N533" s="284"/>
      <c r="O533" s="284"/>
      <c r="P533" s="23">
        <f>SUM(I533:O533)</f>
        <v>70000</v>
      </c>
      <c r="Q533" s="23">
        <f>SUM(P533-G533)</f>
        <v>70000</v>
      </c>
      <c r="R533" s="23">
        <f>SUM(Q533-O533)</f>
        <v>70000</v>
      </c>
      <c r="S533" s="23">
        <f>H533</f>
        <v>0</v>
      </c>
    </row>
    <row r="534" spans="1:19" ht="15.75" x14ac:dyDescent="0.25">
      <c r="A534" s="76" t="s">
        <v>546</v>
      </c>
      <c r="B534" s="286"/>
      <c r="C534" s="76" t="s">
        <v>492</v>
      </c>
      <c r="D534" s="77">
        <v>8</v>
      </c>
      <c r="E534" s="77" t="s">
        <v>54</v>
      </c>
      <c r="F534" s="76"/>
      <c r="G534" s="284"/>
      <c r="H534" s="285"/>
      <c r="I534" s="284"/>
      <c r="J534" s="284"/>
      <c r="K534" s="284">
        <v>0</v>
      </c>
      <c r="L534" s="284"/>
      <c r="M534" s="284"/>
      <c r="N534" s="284">
        <v>25000</v>
      </c>
      <c r="O534" s="284"/>
      <c r="P534" s="23">
        <f>SUM(I534:O534)</f>
        <v>25000</v>
      </c>
      <c r="Q534" s="23">
        <f>SUM(P534-G534)</f>
        <v>25000</v>
      </c>
      <c r="R534" s="23">
        <f>SUM(Q534-O534)</f>
        <v>25000</v>
      </c>
      <c r="S534" s="23">
        <f>H534</f>
        <v>0</v>
      </c>
    </row>
    <row r="535" spans="1:19" ht="15.75" x14ac:dyDescent="0.25">
      <c r="A535" s="76" t="s">
        <v>547</v>
      </c>
      <c r="B535" s="30"/>
      <c r="C535" s="76" t="s">
        <v>492</v>
      </c>
      <c r="D535" s="77">
        <v>8</v>
      </c>
      <c r="E535" s="77" t="s">
        <v>54</v>
      </c>
      <c r="F535" s="76"/>
      <c r="G535" s="284"/>
      <c r="H535" s="285"/>
      <c r="I535" s="284">
        <v>0</v>
      </c>
      <c r="J535" s="284"/>
      <c r="K535" s="284">
        <v>0</v>
      </c>
      <c r="L535" s="284">
        <v>35000</v>
      </c>
      <c r="M535" s="284"/>
      <c r="N535" s="284">
        <v>35000</v>
      </c>
      <c r="O535" s="284"/>
      <c r="P535" s="23">
        <f>SUM(I535:O535)</f>
        <v>70000</v>
      </c>
      <c r="Q535" s="23">
        <f>SUM(P535-G535)</f>
        <v>70000</v>
      </c>
      <c r="R535" s="23">
        <f>SUM(Q535-O535)</f>
        <v>70000</v>
      </c>
      <c r="S535" s="23">
        <f>H535</f>
        <v>0</v>
      </c>
    </row>
    <row r="536" spans="1:19" ht="15.75" x14ac:dyDescent="0.25">
      <c r="A536" s="76" t="s">
        <v>543</v>
      </c>
      <c r="B536" s="30"/>
      <c r="C536" s="76" t="s">
        <v>492</v>
      </c>
      <c r="D536" s="77">
        <v>10</v>
      </c>
      <c r="E536" s="77" t="s">
        <v>54</v>
      </c>
      <c r="F536" s="76"/>
      <c r="G536" s="284"/>
      <c r="H536" s="285"/>
      <c r="I536" s="284">
        <v>0</v>
      </c>
      <c r="J536" s="284"/>
      <c r="K536" s="284">
        <v>0</v>
      </c>
      <c r="L536" s="284"/>
      <c r="M536" s="284"/>
      <c r="N536" s="284">
        <v>18000</v>
      </c>
      <c r="O536" s="284"/>
      <c r="P536" s="23">
        <f>SUM(I536:O536)</f>
        <v>18000</v>
      </c>
      <c r="Q536" s="23">
        <f>SUM(P536-G536)</f>
        <v>18000</v>
      </c>
      <c r="R536" s="23">
        <f>SUM(Q536-O536)</f>
        <v>18000</v>
      </c>
      <c r="S536" s="23">
        <f>H536</f>
        <v>0</v>
      </c>
    </row>
    <row r="537" spans="1:19" ht="15.75" x14ac:dyDescent="0.25">
      <c r="A537" s="76" t="s">
        <v>548</v>
      </c>
      <c r="B537" s="30"/>
      <c r="C537" s="76" t="s">
        <v>492</v>
      </c>
      <c r="D537" s="77">
        <v>8</v>
      </c>
      <c r="E537" s="77" t="s">
        <v>54</v>
      </c>
      <c r="F537" s="76"/>
      <c r="G537" s="284"/>
      <c r="H537" s="285"/>
      <c r="I537" s="284">
        <v>0</v>
      </c>
      <c r="J537" s="284"/>
      <c r="K537" s="284">
        <v>0</v>
      </c>
      <c r="L537" s="284"/>
      <c r="M537" s="284"/>
      <c r="N537" s="284">
        <v>10000</v>
      </c>
      <c r="O537" s="284"/>
      <c r="P537" s="23">
        <f>SUM(I537:O537)</f>
        <v>10000</v>
      </c>
      <c r="Q537" s="23">
        <f>SUM(P537-G537)</f>
        <v>10000</v>
      </c>
      <c r="R537" s="23">
        <f>SUM(Q537-O537)</f>
        <v>10000</v>
      </c>
      <c r="S537" s="23">
        <f>H537</f>
        <v>0</v>
      </c>
    </row>
    <row r="538" spans="1:19" ht="15.75" x14ac:dyDescent="0.25">
      <c r="A538" s="76" t="s">
        <v>435</v>
      </c>
      <c r="B538" s="30"/>
      <c r="C538" s="76" t="s">
        <v>492</v>
      </c>
      <c r="D538" s="77">
        <v>10</v>
      </c>
      <c r="E538" s="77" t="s">
        <v>54</v>
      </c>
      <c r="F538" s="76"/>
      <c r="G538" s="284"/>
      <c r="H538" s="285"/>
      <c r="I538" s="284">
        <v>13000</v>
      </c>
      <c r="J538" s="284"/>
      <c r="K538" s="284">
        <v>0</v>
      </c>
      <c r="L538" s="284"/>
      <c r="M538" s="284"/>
      <c r="N538" s="284">
        <v>10000</v>
      </c>
      <c r="O538" s="284"/>
      <c r="P538" s="23">
        <f>SUM(I538:O538)</f>
        <v>23000</v>
      </c>
      <c r="Q538" s="23">
        <f>SUM(P538-G538)</f>
        <v>23000</v>
      </c>
      <c r="R538" s="23">
        <f>SUM(Q538-O538)</f>
        <v>23000</v>
      </c>
      <c r="S538" s="23">
        <f>H538</f>
        <v>0</v>
      </c>
    </row>
    <row r="539" spans="1:19" ht="15.75" x14ac:dyDescent="0.25">
      <c r="A539" s="76" t="s">
        <v>549</v>
      </c>
      <c r="B539" s="30"/>
      <c r="C539" s="76" t="s">
        <v>492</v>
      </c>
      <c r="D539" s="77">
        <v>10</v>
      </c>
      <c r="E539" s="77" t="s">
        <v>54</v>
      </c>
      <c r="F539" s="76"/>
      <c r="G539" s="284"/>
      <c r="H539" s="285"/>
      <c r="I539" s="284">
        <v>0</v>
      </c>
      <c r="J539" s="284"/>
      <c r="K539" s="284">
        <v>0</v>
      </c>
      <c r="L539" s="284"/>
      <c r="M539" s="284"/>
      <c r="N539" s="284">
        <v>8000</v>
      </c>
      <c r="O539" s="284"/>
      <c r="P539" s="23">
        <f>SUM(I539:O539)</f>
        <v>8000</v>
      </c>
      <c r="Q539" s="23">
        <f>SUM(P539-G539)</f>
        <v>8000</v>
      </c>
      <c r="R539" s="23">
        <f>SUM(Q539-O539)</f>
        <v>8000</v>
      </c>
      <c r="S539" s="23">
        <f>H539</f>
        <v>0</v>
      </c>
    </row>
    <row r="540" spans="1:19" ht="15.75" x14ac:dyDescent="0.25">
      <c r="A540" s="76" t="s">
        <v>550</v>
      </c>
      <c r="B540" s="30"/>
      <c r="C540" s="76" t="s">
        <v>492</v>
      </c>
      <c r="D540" s="77">
        <v>8</v>
      </c>
      <c r="E540" s="77" t="s">
        <v>54</v>
      </c>
      <c r="F540" s="76"/>
      <c r="G540" s="284"/>
      <c r="H540" s="285"/>
      <c r="I540" s="284">
        <v>0</v>
      </c>
      <c r="J540" s="284"/>
      <c r="K540" s="284">
        <v>0</v>
      </c>
      <c r="L540" s="284"/>
      <c r="M540" s="284"/>
      <c r="N540" s="284">
        <v>15000</v>
      </c>
      <c r="O540" s="284"/>
      <c r="P540" s="23">
        <f>SUM(I540:O540)</f>
        <v>15000</v>
      </c>
      <c r="Q540" s="23">
        <f>SUM(P540-G540)</f>
        <v>15000</v>
      </c>
      <c r="R540" s="23">
        <f>SUM(Q540-O540)</f>
        <v>15000</v>
      </c>
      <c r="S540" s="23">
        <f>H540</f>
        <v>0</v>
      </c>
    </row>
    <row r="541" spans="1:19" ht="15.75" x14ac:dyDescent="0.25">
      <c r="A541" s="76" t="s">
        <v>551</v>
      </c>
      <c r="B541" s="30"/>
      <c r="C541" s="76" t="s">
        <v>492</v>
      </c>
      <c r="D541" s="77">
        <v>8</v>
      </c>
      <c r="E541" s="77" t="s">
        <v>54</v>
      </c>
      <c r="F541" s="76"/>
      <c r="G541" s="284"/>
      <c r="H541" s="285"/>
      <c r="I541" s="284">
        <v>0</v>
      </c>
      <c r="J541" s="284"/>
      <c r="K541" s="284">
        <v>0</v>
      </c>
      <c r="L541" s="284"/>
      <c r="M541" s="284"/>
      <c r="N541" s="284">
        <v>20000</v>
      </c>
      <c r="O541" s="284"/>
      <c r="P541" s="23">
        <f>SUM(I541:O541)</f>
        <v>20000</v>
      </c>
      <c r="Q541" s="23">
        <f>SUM(P541-G541)</f>
        <v>20000</v>
      </c>
      <c r="R541" s="23">
        <f>SUM(Q541-O541)</f>
        <v>20000</v>
      </c>
      <c r="S541" s="23">
        <f>H541</f>
        <v>0</v>
      </c>
    </row>
    <row r="542" spans="1:19" ht="15.75" x14ac:dyDescent="0.25">
      <c r="A542" s="76" t="s">
        <v>552</v>
      </c>
      <c r="B542" s="30"/>
      <c r="C542" s="76" t="s">
        <v>492</v>
      </c>
      <c r="D542" s="77">
        <v>8</v>
      </c>
      <c r="E542" s="77" t="s">
        <v>54</v>
      </c>
      <c r="F542" s="76"/>
      <c r="G542" s="284"/>
      <c r="H542" s="285"/>
      <c r="I542" s="284">
        <v>0</v>
      </c>
      <c r="J542" s="284"/>
      <c r="K542" s="284">
        <v>0</v>
      </c>
      <c r="L542" s="284"/>
      <c r="M542" s="284"/>
      <c r="N542" s="284">
        <v>10000</v>
      </c>
      <c r="O542" s="284"/>
      <c r="P542" s="23">
        <f>SUM(I542:O542)</f>
        <v>10000</v>
      </c>
      <c r="Q542" s="23">
        <f>SUM(P542-G542)</f>
        <v>10000</v>
      </c>
      <c r="R542" s="23">
        <f>SUM(Q542-O542)</f>
        <v>10000</v>
      </c>
      <c r="S542" s="23">
        <f>H542</f>
        <v>0</v>
      </c>
    </row>
    <row r="543" spans="1:19" ht="15.75" x14ac:dyDescent="0.25">
      <c r="A543" s="76" t="s">
        <v>553</v>
      </c>
      <c r="B543" s="28" t="s">
        <v>21</v>
      </c>
      <c r="C543" s="76" t="s">
        <v>492</v>
      </c>
      <c r="D543" s="77">
        <v>10</v>
      </c>
      <c r="E543" s="77" t="s">
        <v>54</v>
      </c>
      <c r="F543" s="76"/>
      <c r="G543" s="284"/>
      <c r="H543" s="285"/>
      <c r="I543" s="284">
        <v>0</v>
      </c>
      <c r="J543" s="284"/>
      <c r="K543" s="284">
        <v>7000</v>
      </c>
      <c r="L543" s="284">
        <v>0</v>
      </c>
      <c r="M543" s="284">
        <v>0</v>
      </c>
      <c r="N543" s="284"/>
      <c r="O543" s="284"/>
      <c r="P543" s="23">
        <f>SUM(I543:O543)</f>
        <v>7000</v>
      </c>
      <c r="Q543" s="23">
        <f>SUM(P543-G543)</f>
        <v>7000</v>
      </c>
      <c r="R543" s="23">
        <f>SUM(Q543-O543)</f>
        <v>7000</v>
      </c>
      <c r="S543" s="23">
        <f>H543</f>
        <v>0</v>
      </c>
    </row>
    <row r="544" spans="1:19" ht="15.75" x14ac:dyDescent="0.25">
      <c r="A544" s="76" t="s">
        <v>554</v>
      </c>
      <c r="B544" s="30" t="s">
        <v>336</v>
      </c>
      <c r="C544" s="76" t="s">
        <v>492</v>
      </c>
      <c r="D544" s="77">
        <v>6</v>
      </c>
      <c r="E544" s="77" t="s">
        <v>54</v>
      </c>
      <c r="F544" s="76"/>
      <c r="G544" s="284"/>
      <c r="H544" s="285"/>
      <c r="I544" s="284">
        <v>0</v>
      </c>
      <c r="J544" s="284"/>
      <c r="K544" s="284"/>
      <c r="L544" s="284">
        <v>0</v>
      </c>
      <c r="M544" s="284">
        <v>0</v>
      </c>
      <c r="N544" s="284">
        <v>25000</v>
      </c>
      <c r="O544" s="284"/>
      <c r="P544" s="23">
        <f>SUM(I544:O544)</f>
        <v>25000</v>
      </c>
      <c r="Q544" s="23">
        <f>SUM(P544-G544)</f>
        <v>25000</v>
      </c>
      <c r="R544" s="23">
        <f>SUM(Q544-O544)</f>
        <v>25000</v>
      </c>
      <c r="S544" s="23">
        <f>H544</f>
        <v>0</v>
      </c>
    </row>
    <row r="545" spans="1:19" ht="15.75" x14ac:dyDescent="0.25">
      <c r="A545" s="76" t="s">
        <v>555</v>
      </c>
      <c r="B545" s="30" t="s">
        <v>336</v>
      </c>
      <c r="C545" s="76" t="s">
        <v>492</v>
      </c>
      <c r="D545" s="77">
        <v>8</v>
      </c>
      <c r="E545" s="77" t="s">
        <v>54</v>
      </c>
      <c r="F545" s="76"/>
      <c r="G545" s="284"/>
      <c r="H545" s="285"/>
      <c r="I545" s="284">
        <v>0</v>
      </c>
      <c r="J545" s="284"/>
      <c r="K545" s="284"/>
      <c r="L545" s="284">
        <v>16000</v>
      </c>
      <c r="M545" s="284"/>
      <c r="N545" s="284">
        <v>0</v>
      </c>
      <c r="O545" s="284"/>
      <c r="P545" s="23">
        <f>SUM(I545:O545)</f>
        <v>16000</v>
      </c>
      <c r="Q545" s="23">
        <f>SUM(P545-G545)</f>
        <v>16000</v>
      </c>
      <c r="R545" s="23">
        <f>SUM(Q545-O545)</f>
        <v>16000</v>
      </c>
      <c r="S545" s="23">
        <f>H545</f>
        <v>0</v>
      </c>
    </row>
    <row r="546" spans="1:19" ht="16.5" thickBot="1" x14ac:dyDescent="0.3">
      <c r="A546" s="76" t="s">
        <v>556</v>
      </c>
      <c r="B546" s="30" t="s">
        <v>45</v>
      </c>
      <c r="C546" s="76" t="s">
        <v>492</v>
      </c>
      <c r="D546" s="77">
        <v>20</v>
      </c>
      <c r="E546" s="77" t="s">
        <v>54</v>
      </c>
      <c r="F546" s="76"/>
      <c r="G546" s="284"/>
      <c r="H546" s="285"/>
      <c r="I546" s="284">
        <v>0</v>
      </c>
      <c r="J546" s="284"/>
      <c r="K546" s="284">
        <v>0</v>
      </c>
      <c r="L546" s="284">
        <v>25000</v>
      </c>
      <c r="M546" s="284">
        <v>0</v>
      </c>
      <c r="N546" s="284"/>
      <c r="O546" s="284"/>
      <c r="P546" s="23">
        <f>SUM(I546:O546)</f>
        <v>25000</v>
      </c>
      <c r="Q546" s="23">
        <f>SUM(P546-G546)</f>
        <v>25000</v>
      </c>
      <c r="R546" s="23">
        <f>SUM(Q546-O546)</f>
        <v>25000</v>
      </c>
      <c r="S546" s="23">
        <f>H546</f>
        <v>0</v>
      </c>
    </row>
    <row r="547" spans="1:19" ht="16.5" thickTop="1" x14ac:dyDescent="0.25">
      <c r="A547" s="74"/>
      <c r="B547" s="73"/>
      <c r="C547" s="71"/>
      <c r="D547" s="72"/>
      <c r="E547" s="71"/>
      <c r="F547" s="70"/>
      <c r="G547" s="16">
        <f>SUM(G479:G546)</f>
        <v>0</v>
      </c>
      <c r="H547" s="16">
        <f>SUM(H479:H546)</f>
        <v>0</v>
      </c>
      <c r="I547" s="16">
        <f>SUM(I479:I546)</f>
        <v>191000</v>
      </c>
      <c r="J547" s="16">
        <f>SUM(J479:J546)</f>
        <v>110000</v>
      </c>
      <c r="K547" s="16">
        <f>SUM(K479:K546)</f>
        <v>342000</v>
      </c>
      <c r="L547" s="16">
        <f>SUM(L479:L546)</f>
        <v>257000</v>
      </c>
      <c r="M547" s="16">
        <f>SUM(M479:M546)</f>
        <v>305000</v>
      </c>
      <c r="N547" s="16">
        <f>SUM(N479:N546)</f>
        <v>1262000</v>
      </c>
      <c r="O547" s="16">
        <f>SUM(O479:O546)</f>
        <v>0</v>
      </c>
      <c r="P547" s="16">
        <f>SUM(P479:P546)</f>
        <v>2467000</v>
      </c>
      <c r="Q547" s="16">
        <f>SUM(Q479:Q546)</f>
        <v>2467000</v>
      </c>
      <c r="R547" s="16">
        <f>SUM(R479:R546)</f>
        <v>2467000</v>
      </c>
      <c r="S547" s="16">
        <f>SUM(S479:S546)</f>
        <v>0</v>
      </c>
    </row>
    <row r="548" spans="1:19" ht="16.5" thickBot="1" x14ac:dyDescent="0.3">
      <c r="A548" s="69"/>
      <c r="B548" s="68"/>
      <c r="C548" s="66"/>
      <c r="D548" s="67"/>
      <c r="E548" s="66"/>
      <c r="F548" s="65"/>
      <c r="G548" s="10"/>
      <c r="H548" s="10"/>
      <c r="I548" s="283"/>
      <c r="J548" s="282"/>
      <c r="K548" s="64"/>
      <c r="L548" s="64"/>
      <c r="M548" s="64"/>
      <c r="N548" s="64"/>
      <c r="O548" s="64"/>
      <c r="P548" s="9"/>
      <c r="Q548" s="9"/>
      <c r="R548" s="64"/>
      <c r="S548" s="64"/>
    </row>
    <row r="549" spans="1:19" ht="17.25" thickTop="1" thickBot="1" x14ac:dyDescent="0.3">
      <c r="A549" s="7" t="s">
        <v>28</v>
      </c>
      <c r="B549" s="63"/>
      <c r="C549" s="62"/>
      <c r="D549" s="62"/>
      <c r="E549" s="62"/>
      <c r="F549" s="62"/>
      <c r="G549" s="4">
        <f>SUM(G416+G434+G477+G547)</f>
        <v>23770000</v>
      </c>
      <c r="H549" s="4">
        <f>SUM(H416+H434+H477+H547)</f>
        <v>-26925</v>
      </c>
      <c r="I549" s="4">
        <f>SUM(I416+I434+I477+I547)</f>
        <v>3509500</v>
      </c>
      <c r="J549" s="4">
        <f>SUM(J416+J434+J477+J547)</f>
        <v>16558000</v>
      </c>
      <c r="K549" s="4">
        <f>SUM(K416+K434+K477+K547)</f>
        <v>5518000</v>
      </c>
      <c r="L549" s="4">
        <f>SUM(L416+L434+L477+L547)</f>
        <v>1459000</v>
      </c>
      <c r="M549" s="4">
        <f>SUM(M416+M434+M477+M547)</f>
        <v>984500</v>
      </c>
      <c r="N549" s="4">
        <f>SUM(N416+N434+N477+N547)</f>
        <v>12951500</v>
      </c>
      <c r="O549" s="4">
        <f>SUM(O416+O434+O477+O547)</f>
        <v>0</v>
      </c>
      <c r="P549" s="4">
        <f>SUM(P416+P434+P477+P547)</f>
        <v>40942000</v>
      </c>
      <c r="Q549" s="4">
        <f>SUM(Q416+Q434+Q477+Q547)</f>
        <v>17172000</v>
      </c>
      <c r="R549" s="4">
        <f>SUM(R416+R434+R477+R547)</f>
        <v>17172000</v>
      </c>
      <c r="S549" s="4">
        <f>SUM(S416+S434+S477+S547)</f>
        <v>-26925</v>
      </c>
    </row>
    <row r="550" spans="1:19" s="1" customFormat="1" ht="17.25" thickTop="1" thickBot="1" x14ac:dyDescent="0.3">
      <c r="A550" s="3"/>
      <c r="B550" s="3"/>
      <c r="C550" s="3"/>
      <c r="D550" s="3"/>
      <c r="E550" s="3"/>
      <c r="F550" s="3"/>
      <c r="G550" s="3"/>
      <c r="H550" s="3"/>
      <c r="I550" s="3"/>
      <c r="J550" s="3"/>
      <c r="K550" s="3"/>
      <c r="L550" s="3"/>
      <c r="M550" s="3"/>
      <c r="N550" s="3"/>
      <c r="O550" s="3"/>
      <c r="P550" s="3"/>
      <c r="Q550" s="3"/>
      <c r="R550" s="3"/>
      <c r="S550" s="3"/>
    </row>
    <row r="551" spans="1:19" ht="15.75" customHeight="1" thickTop="1" x14ac:dyDescent="0.25">
      <c r="A551" s="281" t="s">
        <v>557</v>
      </c>
      <c r="B551" s="281"/>
      <c r="C551" s="281"/>
      <c r="D551" s="281"/>
      <c r="E551" s="281"/>
      <c r="F551" s="281"/>
      <c r="G551" s="281"/>
      <c r="H551" s="281"/>
      <c r="I551" s="281"/>
      <c r="J551" s="281"/>
      <c r="K551" s="281"/>
      <c r="L551" s="281"/>
      <c r="M551" s="281"/>
      <c r="N551" s="281"/>
      <c r="O551" s="281"/>
      <c r="P551" s="281"/>
      <c r="Q551" s="281"/>
      <c r="R551" s="281"/>
      <c r="S551" s="281"/>
    </row>
    <row r="552" spans="1:19" ht="15" customHeight="1" x14ac:dyDescent="0.25">
      <c r="A552" s="280"/>
      <c r="B552" s="280"/>
      <c r="C552" s="280"/>
      <c r="D552" s="280"/>
      <c r="E552" s="280"/>
      <c r="F552" s="280"/>
      <c r="G552" s="280"/>
      <c r="H552" s="280"/>
      <c r="I552" s="280"/>
      <c r="J552" s="280"/>
      <c r="K552" s="280"/>
      <c r="L552" s="280"/>
      <c r="M552" s="280"/>
      <c r="N552" s="280"/>
      <c r="O552" s="280"/>
      <c r="P552" s="280"/>
      <c r="Q552" s="280"/>
      <c r="R552" s="280"/>
      <c r="S552" s="280"/>
    </row>
    <row r="553" spans="1:19" ht="47.25" x14ac:dyDescent="0.25">
      <c r="A553" s="279" t="s">
        <v>0</v>
      </c>
      <c r="B553" s="278" t="s">
        <v>1</v>
      </c>
      <c r="C553" s="278" t="s">
        <v>2</v>
      </c>
      <c r="D553" s="277" t="s">
        <v>3</v>
      </c>
      <c r="E553" s="275" t="s">
        <v>4</v>
      </c>
      <c r="F553" s="277" t="s">
        <v>5</v>
      </c>
      <c r="G553" s="277" t="s">
        <v>6</v>
      </c>
      <c r="H553" s="277" t="s">
        <v>7</v>
      </c>
      <c r="I553" s="276" t="s">
        <v>8</v>
      </c>
      <c r="J553" s="276" t="s">
        <v>9</v>
      </c>
      <c r="K553" s="276" t="s">
        <v>10</v>
      </c>
      <c r="L553" s="276" t="s">
        <v>11</v>
      </c>
      <c r="M553" s="276" t="s">
        <v>12</v>
      </c>
      <c r="N553" s="276" t="s">
        <v>13</v>
      </c>
      <c r="O553" s="275" t="s">
        <v>14</v>
      </c>
      <c r="P553" s="275" t="s">
        <v>15</v>
      </c>
      <c r="Q553" s="275" t="s">
        <v>16</v>
      </c>
      <c r="R553" s="275" t="s">
        <v>17</v>
      </c>
      <c r="S553" s="275" t="s">
        <v>18</v>
      </c>
    </row>
    <row r="554" spans="1:19" ht="15.75" x14ac:dyDescent="0.25">
      <c r="A554" s="237" t="s">
        <v>19</v>
      </c>
      <c r="B554" s="236"/>
      <c r="C554" s="235"/>
      <c r="D554" s="235"/>
      <c r="E554" s="235"/>
      <c r="F554" s="235"/>
      <c r="G554" s="234"/>
      <c r="H554" s="234"/>
      <c r="I554" s="234"/>
      <c r="J554" s="234"/>
      <c r="K554" s="234"/>
      <c r="L554" s="234"/>
      <c r="M554" s="234"/>
      <c r="N554" s="234"/>
      <c r="O554" s="234"/>
      <c r="P554" s="234"/>
      <c r="Q554" s="234"/>
      <c r="R554" s="234"/>
      <c r="S554" s="233"/>
    </row>
    <row r="555" spans="1:19" ht="15.75" x14ac:dyDescent="0.25">
      <c r="A555" s="189" t="s">
        <v>558</v>
      </c>
      <c r="B555" s="249" t="s">
        <v>202</v>
      </c>
      <c r="C555" s="173" t="s">
        <v>559</v>
      </c>
      <c r="D555" s="269">
        <v>25</v>
      </c>
      <c r="E555" s="191" t="s">
        <v>205</v>
      </c>
      <c r="F555" s="248" t="s">
        <v>560</v>
      </c>
      <c r="G555" s="243">
        <v>212000</v>
      </c>
      <c r="H555" s="243">
        <v>1000</v>
      </c>
      <c r="I555" s="243">
        <v>400677</v>
      </c>
      <c r="J555" s="231"/>
      <c r="K555" s="231"/>
      <c r="L555" s="231"/>
      <c r="M555" s="231"/>
      <c r="N555" s="231"/>
      <c r="O555" s="231"/>
      <c r="P555" s="230">
        <f>SUM(I555:O555)</f>
        <v>400677</v>
      </c>
      <c r="Q555" s="230">
        <f>(P555-G555)</f>
        <v>188677</v>
      </c>
      <c r="R555" s="230">
        <f>(Q555-O555)</f>
        <v>188677</v>
      </c>
      <c r="S555" s="230">
        <f>(H555)</f>
        <v>1000</v>
      </c>
    </row>
    <row r="556" spans="1:19" ht="15.75" x14ac:dyDescent="0.25">
      <c r="A556" s="189" t="s">
        <v>561</v>
      </c>
      <c r="B556" s="249" t="s">
        <v>202</v>
      </c>
      <c r="C556" s="173" t="s">
        <v>562</v>
      </c>
      <c r="D556" s="269">
        <v>25</v>
      </c>
      <c r="E556" s="191" t="s">
        <v>205</v>
      </c>
      <c r="F556" s="248" t="s">
        <v>563</v>
      </c>
      <c r="G556" s="231">
        <v>95000</v>
      </c>
      <c r="H556" s="243">
        <v>5000</v>
      </c>
      <c r="I556" s="243">
        <v>1820000</v>
      </c>
      <c r="J556" s="231"/>
      <c r="K556" s="231"/>
      <c r="L556" s="231"/>
      <c r="M556" s="231"/>
      <c r="N556" s="231"/>
      <c r="O556" s="231"/>
      <c r="P556" s="230">
        <f>SUM(I556:O556)</f>
        <v>1820000</v>
      </c>
      <c r="Q556" s="230">
        <f>(P556-G556)</f>
        <v>1725000</v>
      </c>
      <c r="R556" s="230">
        <f>(Q556-O556)</f>
        <v>1725000</v>
      </c>
      <c r="S556" s="230">
        <f>(H556)</f>
        <v>5000</v>
      </c>
    </row>
    <row r="557" spans="1:19" ht="15.75" x14ac:dyDescent="0.25">
      <c r="A557" s="189" t="s">
        <v>564</v>
      </c>
      <c r="B557" s="249" t="s">
        <v>202</v>
      </c>
      <c r="C557" s="173" t="s">
        <v>565</v>
      </c>
      <c r="D557" s="269">
        <v>50</v>
      </c>
      <c r="E557" s="191" t="s">
        <v>212</v>
      </c>
      <c r="F557" s="249" t="s">
        <v>566</v>
      </c>
      <c r="G557" s="231">
        <v>10000000</v>
      </c>
      <c r="H557" s="274" t="s">
        <v>567</v>
      </c>
      <c r="I557" s="243">
        <v>760000</v>
      </c>
      <c r="J557" s="243">
        <v>2150000</v>
      </c>
      <c r="K557" s="243">
        <v>2100000</v>
      </c>
      <c r="L557" s="243">
        <v>3500000</v>
      </c>
      <c r="M557" s="231">
        <v>1000000</v>
      </c>
      <c r="N557" s="231">
        <v>490000</v>
      </c>
      <c r="O557" s="231">
        <v>250000</v>
      </c>
      <c r="P557" s="230">
        <f>SUM(I557:O557)</f>
        <v>10250000</v>
      </c>
      <c r="Q557" s="230">
        <f>(P557-G557)</f>
        <v>250000</v>
      </c>
      <c r="R557" s="230">
        <f>(Q557-O557)</f>
        <v>0</v>
      </c>
      <c r="S557" s="230" t="str">
        <f>(H557)</f>
        <v>?</v>
      </c>
    </row>
    <row r="558" spans="1:19" ht="15.75" x14ac:dyDescent="0.25">
      <c r="A558" s="189" t="s">
        <v>568</v>
      </c>
      <c r="B558" s="249" t="s">
        <v>202</v>
      </c>
      <c r="C558" s="173" t="s">
        <v>569</v>
      </c>
      <c r="D558" s="269">
        <v>25</v>
      </c>
      <c r="E558" s="191" t="s">
        <v>212</v>
      </c>
      <c r="F558" s="248" t="s">
        <v>570</v>
      </c>
      <c r="G558" s="231">
        <v>3000000</v>
      </c>
      <c r="H558" s="243">
        <v>5000</v>
      </c>
      <c r="I558" s="243">
        <v>975000</v>
      </c>
      <c r="J558" s="243">
        <v>5000000</v>
      </c>
      <c r="K558" s="231">
        <v>2000000</v>
      </c>
      <c r="L558" s="231"/>
      <c r="M558" s="231"/>
      <c r="N558" s="231"/>
      <c r="O558" s="231">
        <v>750000</v>
      </c>
      <c r="P558" s="230">
        <f>SUM(I558:O558)</f>
        <v>8725000</v>
      </c>
      <c r="Q558" s="230">
        <f>(P558-G558)</f>
        <v>5725000</v>
      </c>
      <c r="R558" s="230">
        <f>(Q558-O558)</f>
        <v>4975000</v>
      </c>
      <c r="S558" s="230">
        <f>(H558)</f>
        <v>5000</v>
      </c>
    </row>
    <row r="559" spans="1:19" ht="15.75" x14ac:dyDescent="0.25">
      <c r="A559" s="189" t="s">
        <v>571</v>
      </c>
      <c r="B559" s="249" t="s">
        <v>572</v>
      </c>
      <c r="C559" s="173" t="s">
        <v>573</v>
      </c>
      <c r="D559" s="269">
        <v>25</v>
      </c>
      <c r="E559" s="191" t="s">
        <v>205</v>
      </c>
      <c r="F559" s="248"/>
      <c r="G559" s="231"/>
      <c r="H559" s="243" t="s">
        <v>692</v>
      </c>
      <c r="I559" s="243"/>
      <c r="J559" s="243">
        <v>28750</v>
      </c>
      <c r="K559" s="243">
        <v>600000</v>
      </c>
      <c r="L559" s="231"/>
      <c r="M559" s="231"/>
      <c r="N559" s="231"/>
      <c r="O559" s="231"/>
      <c r="P559" s="230">
        <f>SUM(I559:O559)</f>
        <v>628750</v>
      </c>
      <c r="Q559" s="230">
        <f>(P559-G559)</f>
        <v>628750</v>
      </c>
      <c r="R559" s="230">
        <f>(Q559-O559)</f>
        <v>628750</v>
      </c>
      <c r="S559" s="230" t="str">
        <f>(H559)</f>
        <v xml:space="preserve"> $- </v>
      </c>
    </row>
    <row r="560" spans="1:19" ht="15.75" x14ac:dyDescent="0.25">
      <c r="A560" s="189" t="s">
        <v>574</v>
      </c>
      <c r="B560" s="249" t="s">
        <v>202</v>
      </c>
      <c r="C560" s="226" t="s">
        <v>575</v>
      </c>
      <c r="D560" s="270">
        <v>25</v>
      </c>
      <c r="E560" s="270" t="s">
        <v>205</v>
      </c>
      <c r="F560" s="248"/>
      <c r="G560" s="231"/>
      <c r="H560" s="243" t="s">
        <v>692</v>
      </c>
      <c r="I560" s="231"/>
      <c r="J560" s="231">
        <v>1900000</v>
      </c>
      <c r="K560" s="231"/>
      <c r="L560" s="231"/>
      <c r="M560" s="231"/>
      <c r="N560" s="231"/>
      <c r="O560" s="231">
        <v>100000</v>
      </c>
      <c r="P560" s="230">
        <f>SUM(I560:O560)</f>
        <v>2000000</v>
      </c>
      <c r="Q560" s="230">
        <f>(P560-G560)</f>
        <v>2000000</v>
      </c>
      <c r="R560" s="230">
        <f>(Q560-O560)</f>
        <v>1900000</v>
      </c>
      <c r="S560" s="230" t="str">
        <f>(H560)</f>
        <v xml:space="preserve"> $- </v>
      </c>
    </row>
    <row r="561" spans="1:19" ht="15.75" x14ac:dyDescent="0.25">
      <c r="A561" s="273" t="s">
        <v>576</v>
      </c>
      <c r="B561" s="249" t="s">
        <v>572</v>
      </c>
      <c r="C561" s="271" t="s">
        <v>577</v>
      </c>
      <c r="D561" s="270">
        <v>25</v>
      </c>
      <c r="E561" s="248" t="s">
        <v>212</v>
      </c>
      <c r="F561" s="248"/>
      <c r="G561" s="231"/>
      <c r="H561" s="243" t="s">
        <v>692</v>
      </c>
      <c r="I561" s="231">
        <v>50000</v>
      </c>
      <c r="J561" s="231">
        <v>100000</v>
      </c>
      <c r="K561" s="231">
        <v>100000</v>
      </c>
      <c r="L561" s="231"/>
      <c r="M561" s="231"/>
      <c r="N561" s="231"/>
      <c r="O561" s="231"/>
      <c r="P561" s="230">
        <f>SUM(I561:O561)</f>
        <v>250000</v>
      </c>
      <c r="Q561" s="230">
        <f>(P561-G561)</f>
        <v>250000</v>
      </c>
      <c r="R561" s="230">
        <f>(Q561-O561)</f>
        <v>250000</v>
      </c>
      <c r="S561" s="230" t="str">
        <f>(H561)</f>
        <v xml:space="preserve"> $- </v>
      </c>
    </row>
    <row r="562" spans="1:19" ht="15.75" x14ac:dyDescent="0.25">
      <c r="A562" s="189" t="s">
        <v>578</v>
      </c>
      <c r="B562" s="249" t="s">
        <v>572</v>
      </c>
      <c r="C562" s="173" t="s">
        <v>579</v>
      </c>
      <c r="D562" s="269">
        <v>25</v>
      </c>
      <c r="E562" s="191" t="s">
        <v>212</v>
      </c>
      <c r="F562" s="248" t="s">
        <v>580</v>
      </c>
      <c r="G562" s="231"/>
      <c r="H562" s="243">
        <v>5000</v>
      </c>
      <c r="I562" s="231"/>
      <c r="J562" s="231"/>
      <c r="K562" s="231">
        <v>3500000</v>
      </c>
      <c r="L562" s="231"/>
      <c r="M562" s="231"/>
      <c r="N562" s="231"/>
      <c r="O562" s="231"/>
      <c r="P562" s="230">
        <f>SUM(I562:O562)</f>
        <v>3500000</v>
      </c>
      <c r="Q562" s="230">
        <f>(P562-G562)</f>
        <v>3500000</v>
      </c>
      <c r="R562" s="230">
        <f>(Q562-O562)</f>
        <v>3500000</v>
      </c>
      <c r="S562" s="230">
        <f>(H562)</f>
        <v>5000</v>
      </c>
    </row>
    <row r="563" spans="1:19" ht="15.75" x14ac:dyDescent="0.25">
      <c r="A563" s="272" t="s">
        <v>582</v>
      </c>
      <c r="B563" s="249" t="s">
        <v>202</v>
      </c>
      <c r="C563" s="271" t="s">
        <v>696</v>
      </c>
      <c r="D563" s="270">
        <v>25</v>
      </c>
      <c r="E563" s="248" t="s">
        <v>212</v>
      </c>
      <c r="F563" s="248"/>
      <c r="G563" s="231"/>
      <c r="H563" s="249" t="s">
        <v>567</v>
      </c>
      <c r="I563" s="231"/>
      <c r="J563" s="231"/>
      <c r="K563" s="231">
        <v>1000000</v>
      </c>
      <c r="L563" s="231"/>
      <c r="M563" s="231"/>
      <c r="N563" s="231">
        <v>10000000</v>
      </c>
      <c r="O563" s="231"/>
      <c r="P563" s="230">
        <f>SUM(I563:O563)</f>
        <v>11000000</v>
      </c>
      <c r="Q563" s="230">
        <f>(P563-G563)</f>
        <v>11000000</v>
      </c>
      <c r="R563" s="230">
        <f>(Q563-O563)</f>
        <v>11000000</v>
      </c>
      <c r="S563" s="230" t="str">
        <f>(H563)</f>
        <v>?</v>
      </c>
    </row>
    <row r="564" spans="1:19" ht="15.75" x14ac:dyDescent="0.25">
      <c r="A564" s="189" t="s">
        <v>583</v>
      </c>
      <c r="B564" s="249" t="s">
        <v>581</v>
      </c>
      <c r="C564" s="173" t="s">
        <v>584</v>
      </c>
      <c r="D564" s="269">
        <v>25</v>
      </c>
      <c r="E564" s="191" t="s">
        <v>212</v>
      </c>
      <c r="F564" s="248"/>
      <c r="G564" s="231"/>
      <c r="H564" s="243">
        <v>15000</v>
      </c>
      <c r="I564" s="243"/>
      <c r="J564" s="231"/>
      <c r="K564" s="231"/>
      <c r="L564" s="231"/>
      <c r="M564" s="231"/>
      <c r="N564" s="231"/>
      <c r="O564" s="231"/>
      <c r="P564" s="230">
        <f>SUM(I564:O564)</f>
        <v>0</v>
      </c>
      <c r="Q564" s="230">
        <f>(P564-G564)</f>
        <v>0</v>
      </c>
      <c r="R564" s="230">
        <f>(Q564-O564)</f>
        <v>0</v>
      </c>
      <c r="S564" s="230">
        <f>(H564)</f>
        <v>15000</v>
      </c>
    </row>
    <row r="565" spans="1:19" ht="15.75" x14ac:dyDescent="0.25">
      <c r="A565" s="189" t="s">
        <v>587</v>
      </c>
      <c r="B565" s="249" t="s">
        <v>202</v>
      </c>
      <c r="C565" s="268" t="s">
        <v>588</v>
      </c>
      <c r="D565" s="267">
        <v>25</v>
      </c>
      <c r="E565" s="266" t="s">
        <v>212</v>
      </c>
      <c r="F565" s="265" t="s">
        <v>348</v>
      </c>
      <c r="G565" s="263">
        <v>1387958</v>
      </c>
      <c r="H565" s="264" t="s">
        <v>567</v>
      </c>
      <c r="I565" s="263"/>
      <c r="J565" s="263"/>
      <c r="K565" s="231">
        <v>950000</v>
      </c>
      <c r="L565" s="231">
        <v>950000</v>
      </c>
      <c r="M565" s="231"/>
      <c r="N565" s="231"/>
      <c r="O565" s="231"/>
      <c r="P565" s="230">
        <f>SUM(I565:O565)</f>
        <v>1900000</v>
      </c>
      <c r="Q565" s="230">
        <f>(P565-G565)</f>
        <v>512042</v>
      </c>
      <c r="R565" s="230">
        <f>(Q565-O565)</f>
        <v>512042</v>
      </c>
      <c r="S565" s="230" t="str">
        <f>(H565)</f>
        <v>?</v>
      </c>
    </row>
    <row r="566" spans="1:19" ht="31.5" x14ac:dyDescent="0.25">
      <c r="A566" s="227" t="s">
        <v>695</v>
      </c>
      <c r="B566" s="262" t="s">
        <v>202</v>
      </c>
      <c r="C566" s="261" t="s">
        <v>585</v>
      </c>
      <c r="D566" s="260">
        <v>25</v>
      </c>
      <c r="E566" s="259" t="s">
        <v>212</v>
      </c>
      <c r="F566" s="258" t="s">
        <v>694</v>
      </c>
      <c r="G566" s="256">
        <v>20066601</v>
      </c>
      <c r="H566" s="257" t="s">
        <v>692</v>
      </c>
      <c r="I566" s="256"/>
      <c r="J566" s="256">
        <v>5016650</v>
      </c>
      <c r="K566" s="256">
        <v>5016650</v>
      </c>
      <c r="L566" s="256">
        <v>5016650</v>
      </c>
      <c r="M566" s="256">
        <v>5016651</v>
      </c>
      <c r="N566" s="231"/>
      <c r="O566" s="231"/>
      <c r="P566" s="230">
        <f>SUM(I566:O566)</f>
        <v>20066601</v>
      </c>
      <c r="Q566" s="230">
        <f>(P566-G566)</f>
        <v>0</v>
      </c>
      <c r="R566" s="230">
        <f>(Q566-O566)</f>
        <v>0</v>
      </c>
      <c r="S566" s="230" t="str">
        <f>(H566)</f>
        <v xml:space="preserve"> $- </v>
      </c>
    </row>
    <row r="567" spans="1:19" ht="15.75" x14ac:dyDescent="0.25">
      <c r="A567" s="240"/>
      <c r="B567" s="255"/>
      <c r="C567" s="254"/>
      <c r="D567" s="254"/>
      <c r="E567" s="254"/>
      <c r="F567" s="254"/>
      <c r="G567" s="253">
        <f>SUM(G555:G566)</f>
        <v>34761559</v>
      </c>
      <c r="H567" s="253">
        <f>SUM(H555:H566)</f>
        <v>31000</v>
      </c>
      <c r="I567" s="253">
        <f>SUM(I555:I566)</f>
        <v>4005677</v>
      </c>
      <c r="J567" s="253">
        <f>SUM(J555:J566)</f>
        <v>14195400</v>
      </c>
      <c r="K567" s="253">
        <f>SUM(K555:K566)</f>
        <v>15266650</v>
      </c>
      <c r="L567" s="253">
        <f>SUM(L555:L566)</f>
        <v>9466650</v>
      </c>
      <c r="M567" s="253">
        <f>SUM(M555:M566)</f>
        <v>6016651</v>
      </c>
      <c r="N567" s="253">
        <f>SUM(N555:N566)</f>
        <v>10490000</v>
      </c>
      <c r="O567" s="253">
        <f>SUM(O555:O566)</f>
        <v>1100000</v>
      </c>
      <c r="P567" s="253">
        <f>SUM(P555:P566)</f>
        <v>60541028</v>
      </c>
      <c r="Q567" s="253">
        <f>SUM(Q555:Q566)</f>
        <v>25779469</v>
      </c>
      <c r="R567" s="253">
        <f>SUM(R555:R566)</f>
        <v>24679469</v>
      </c>
      <c r="S567" s="253">
        <f>SUM(S555:S566)</f>
        <v>31000</v>
      </c>
    </row>
    <row r="568" spans="1:19" ht="15.75" x14ac:dyDescent="0.25">
      <c r="A568" s="237" t="s">
        <v>24</v>
      </c>
      <c r="B568" s="252"/>
      <c r="C568" s="235"/>
      <c r="D568" s="235"/>
      <c r="E568" s="235"/>
      <c r="F568" s="235"/>
      <c r="G568" s="234"/>
      <c r="H568" s="234"/>
      <c r="I568" s="234"/>
      <c r="J568" s="234"/>
      <c r="K568" s="234"/>
      <c r="L568" s="234"/>
      <c r="M568" s="234"/>
      <c r="N568" s="234"/>
      <c r="O568" s="234"/>
      <c r="P568" s="234"/>
      <c r="Q568" s="234"/>
      <c r="R568" s="234"/>
      <c r="S568" s="234"/>
    </row>
    <row r="569" spans="1:19" ht="15.75" x14ac:dyDescent="0.25">
      <c r="A569" s="189" t="s">
        <v>589</v>
      </c>
      <c r="B569" s="228" t="s">
        <v>572</v>
      </c>
      <c r="C569" s="173" t="s">
        <v>328</v>
      </c>
      <c r="D569" s="232">
        <v>10</v>
      </c>
      <c r="E569" s="174" t="s">
        <v>205</v>
      </c>
      <c r="F569" s="173"/>
      <c r="G569" s="188"/>
      <c r="H569" s="226" t="s">
        <v>693</v>
      </c>
      <c r="I569" s="188"/>
      <c r="J569" s="188">
        <v>7000</v>
      </c>
      <c r="K569" s="188"/>
      <c r="L569" s="231"/>
      <c r="M569" s="231"/>
      <c r="N569" s="188"/>
      <c r="O569" s="188"/>
      <c r="P569" s="230">
        <f>SUM(I569:O569)</f>
        <v>7000</v>
      </c>
      <c r="Q569" s="230">
        <f>(P569-G569)</f>
        <v>7000</v>
      </c>
      <c r="R569" s="230">
        <f>(Q569-O569)</f>
        <v>7000</v>
      </c>
      <c r="S569" s="230" t="str">
        <f>(H569)</f>
        <v xml:space="preserve"> - </v>
      </c>
    </row>
    <row r="570" spans="1:19" ht="15.75" x14ac:dyDescent="0.25">
      <c r="A570" s="240" t="s">
        <v>590</v>
      </c>
      <c r="B570" s="187" t="s">
        <v>202</v>
      </c>
      <c r="C570" s="227" t="s">
        <v>591</v>
      </c>
      <c r="D570" s="251">
        <v>12</v>
      </c>
      <c r="E570" s="228" t="s">
        <v>205</v>
      </c>
      <c r="F570" s="239" t="s">
        <v>586</v>
      </c>
      <c r="G570" s="250">
        <v>3708289</v>
      </c>
      <c r="H570" s="250" t="s">
        <v>692</v>
      </c>
      <c r="I570" s="250"/>
      <c r="J570" s="250">
        <v>4353590</v>
      </c>
      <c r="K570" s="250"/>
      <c r="L570" s="250"/>
      <c r="M570" s="250"/>
      <c r="N570" s="250" t="s">
        <v>692</v>
      </c>
      <c r="O570" s="250"/>
      <c r="P570" s="230">
        <f>SUM(I570:O570)</f>
        <v>4353590</v>
      </c>
      <c r="Q570" s="230">
        <f>(P570-G570)</f>
        <v>645301</v>
      </c>
      <c r="R570" s="230">
        <f>(Q570-O570)</f>
        <v>645301</v>
      </c>
      <c r="S570" s="230" t="str">
        <f>(H570)</f>
        <v xml:space="preserve"> $- </v>
      </c>
    </row>
    <row r="571" spans="1:19" ht="15.75" x14ac:dyDescent="0.25">
      <c r="A571" s="240"/>
      <c r="B571" s="241"/>
      <c r="C571" s="240"/>
      <c r="D571" s="239"/>
      <c r="E571" s="240"/>
      <c r="F571" s="239"/>
      <c r="G571" s="225">
        <f>SUM(G569:G570)</f>
        <v>3708289</v>
      </c>
      <c r="H571" s="225">
        <f>SUM(H569:H570)</f>
        <v>0</v>
      </c>
      <c r="I571" s="225">
        <f>SUM(I569:I570)</f>
        <v>0</v>
      </c>
      <c r="J571" s="225">
        <f>SUM(J569:J570)</f>
        <v>4360590</v>
      </c>
      <c r="K571" s="225">
        <f>SUM(K569:K570)</f>
        <v>0</v>
      </c>
      <c r="L571" s="225">
        <f>SUM(L569:L570)</f>
        <v>0</v>
      </c>
      <c r="M571" s="225">
        <f>SUM(M569:M570)</f>
        <v>0</v>
      </c>
      <c r="N571" s="225">
        <f>SUM(N569:N570)</f>
        <v>0</v>
      </c>
      <c r="O571" s="225">
        <f>SUM(O569:O570)</f>
        <v>0</v>
      </c>
      <c r="P571" s="225">
        <f>SUM(P569:P570)</f>
        <v>4360590</v>
      </c>
      <c r="Q571" s="225">
        <f>SUM(Q569:Q570)</f>
        <v>652301</v>
      </c>
      <c r="R571" s="225">
        <f>SUM(R569:R570)</f>
        <v>652301</v>
      </c>
      <c r="S571" s="225">
        <f>SUM(S569:S570)</f>
        <v>0</v>
      </c>
    </row>
    <row r="572" spans="1:19" ht="15.75" x14ac:dyDescent="0.25">
      <c r="A572" s="237" t="s">
        <v>25</v>
      </c>
      <c r="B572" s="236"/>
      <c r="C572" s="235"/>
      <c r="D572" s="235"/>
      <c r="E572" s="235"/>
      <c r="F572" s="235"/>
      <c r="G572" s="234"/>
      <c r="H572" s="234"/>
      <c r="I572" s="234"/>
      <c r="J572" s="234"/>
      <c r="K572" s="234"/>
      <c r="L572" s="234"/>
      <c r="M572" s="234"/>
      <c r="N572" s="234"/>
      <c r="O572" s="234"/>
      <c r="P572" s="234"/>
      <c r="Q572" s="234"/>
      <c r="R572" s="234"/>
      <c r="S572" s="234"/>
    </row>
    <row r="573" spans="1:19" ht="15.75" x14ac:dyDescent="0.25">
      <c r="A573" s="189" t="s">
        <v>592</v>
      </c>
      <c r="B573" s="249" t="s">
        <v>202</v>
      </c>
      <c r="C573" s="173" t="s">
        <v>593</v>
      </c>
      <c r="D573" s="191">
        <v>25</v>
      </c>
      <c r="E573" s="191" t="s">
        <v>212</v>
      </c>
      <c r="F573" s="248"/>
      <c r="G573" s="243"/>
      <c r="H573" s="243" t="s">
        <v>692</v>
      </c>
      <c r="I573" s="242">
        <v>153750</v>
      </c>
      <c r="J573" s="242">
        <v>8750</v>
      </c>
      <c r="K573" s="242">
        <v>62500</v>
      </c>
      <c r="L573" s="242">
        <v>161250</v>
      </c>
      <c r="M573" s="242">
        <v>92500</v>
      </c>
      <c r="N573" s="231"/>
      <c r="O573" s="231"/>
      <c r="P573" s="230">
        <f>SUM(I573:O573)</f>
        <v>478750</v>
      </c>
      <c r="Q573" s="230">
        <f>(P573-G573)</f>
        <v>478750</v>
      </c>
      <c r="R573" s="230">
        <f>(Q573-O573)</f>
        <v>478750</v>
      </c>
      <c r="S573" s="230" t="str">
        <f>(H573)</f>
        <v xml:space="preserve"> $- </v>
      </c>
    </row>
    <row r="574" spans="1:19" ht="15.75" x14ac:dyDescent="0.25">
      <c r="A574" s="247" t="s">
        <v>594</v>
      </c>
      <c r="B574" s="246" t="s">
        <v>202</v>
      </c>
      <c r="C574" s="244" t="s">
        <v>593</v>
      </c>
      <c r="D574" s="245">
        <v>25</v>
      </c>
      <c r="E574" s="245" t="s">
        <v>212</v>
      </c>
      <c r="F574" s="244"/>
      <c r="G574" s="243"/>
      <c r="H574" s="243" t="s">
        <v>692</v>
      </c>
      <c r="I574" s="242">
        <v>985000</v>
      </c>
      <c r="J574" s="242">
        <v>3175000</v>
      </c>
      <c r="K574" s="242">
        <v>175000</v>
      </c>
      <c r="L574" s="242">
        <v>1250000</v>
      </c>
      <c r="M574" s="242">
        <v>3225000</v>
      </c>
      <c r="N574" s="231"/>
      <c r="O574" s="231"/>
      <c r="P574" s="230">
        <f>SUM(I574:O574)</f>
        <v>8810000</v>
      </c>
      <c r="Q574" s="230">
        <f>(P574-G574)</f>
        <v>8810000</v>
      </c>
      <c r="R574" s="230">
        <f>(Q574-O574)</f>
        <v>8810000</v>
      </c>
      <c r="S574" s="230" t="str">
        <f>(H574)</f>
        <v xml:space="preserve"> $- </v>
      </c>
    </row>
    <row r="575" spans="1:19" ht="15.75" x14ac:dyDescent="0.25">
      <c r="A575" s="240"/>
      <c r="B575" s="241"/>
      <c r="C575" s="240"/>
      <c r="D575" s="239"/>
      <c r="E575" s="240"/>
      <c r="F575" s="239"/>
      <c r="G575" s="238">
        <f>SUM(G573:G574)</f>
        <v>0</v>
      </c>
      <c r="H575" s="238">
        <f>SUM(H573:H574)</f>
        <v>0</v>
      </c>
      <c r="I575" s="238">
        <f>SUM(I573:I574)</f>
        <v>1138750</v>
      </c>
      <c r="J575" s="238">
        <f>SUM(J573:J574)</f>
        <v>3183750</v>
      </c>
      <c r="K575" s="238">
        <f>SUM(K573:K574)</f>
        <v>237500</v>
      </c>
      <c r="L575" s="238">
        <f>SUM(L573:L574)</f>
        <v>1411250</v>
      </c>
      <c r="M575" s="238">
        <f>SUM(M573:M574)</f>
        <v>3317500</v>
      </c>
      <c r="N575" s="238">
        <f>SUM(N573:N574)</f>
        <v>0</v>
      </c>
      <c r="O575" s="238">
        <f>SUM(O573:O574)</f>
        <v>0</v>
      </c>
      <c r="P575" s="238">
        <f>SUM(P573:P574)</f>
        <v>9288750</v>
      </c>
      <c r="Q575" s="238">
        <f>SUM(Q573:Q574)</f>
        <v>9288750</v>
      </c>
      <c r="R575" s="238">
        <f>SUM(R573:R574)</f>
        <v>9288750</v>
      </c>
      <c r="S575" s="238">
        <f>SUM(S573:S574)</f>
        <v>0</v>
      </c>
    </row>
    <row r="576" spans="1:19" ht="15.75" x14ac:dyDescent="0.25">
      <c r="A576" s="237" t="s">
        <v>26</v>
      </c>
      <c r="B576" s="236"/>
      <c r="C576" s="235"/>
      <c r="D576" s="235"/>
      <c r="E576" s="235"/>
      <c r="F576" s="235"/>
      <c r="G576" s="234"/>
      <c r="H576" s="234"/>
      <c r="I576" s="234"/>
      <c r="J576" s="234"/>
      <c r="K576" s="234"/>
      <c r="L576" s="234"/>
      <c r="M576" s="234"/>
      <c r="N576" s="234"/>
      <c r="O576" s="234"/>
      <c r="P576" s="234"/>
      <c r="Q576" s="234" t="s">
        <v>27</v>
      </c>
      <c r="R576" s="234"/>
      <c r="S576" s="233"/>
    </row>
    <row r="577" spans="1:19" ht="15.75" x14ac:dyDescent="0.25">
      <c r="A577" s="173" t="s">
        <v>595</v>
      </c>
      <c r="B577" s="228"/>
      <c r="C577" s="173"/>
      <c r="D577" s="232"/>
      <c r="E577" s="174"/>
      <c r="F577" s="173"/>
      <c r="G577" s="188"/>
      <c r="H577" s="231"/>
      <c r="I577" s="188"/>
      <c r="J577" s="188">
        <v>30000</v>
      </c>
      <c r="K577" s="188"/>
      <c r="L577" s="231"/>
      <c r="M577" s="231"/>
      <c r="N577" s="188"/>
      <c r="O577" s="188"/>
      <c r="P577" s="230">
        <f>SUM(I577:O577)</f>
        <v>30000</v>
      </c>
      <c r="Q577" s="230">
        <f>(P577-G577)</f>
        <v>30000</v>
      </c>
      <c r="R577" s="230">
        <f>(Q577-O577)</f>
        <v>30000</v>
      </c>
      <c r="S577" s="230">
        <f>(H577)</f>
        <v>0</v>
      </c>
    </row>
    <row r="578" spans="1:19" ht="15.75" x14ac:dyDescent="0.25">
      <c r="A578" s="173" t="s">
        <v>596</v>
      </c>
      <c r="B578" s="228"/>
      <c r="C578" s="173"/>
      <c r="D578" s="232"/>
      <c r="E578" s="174"/>
      <c r="F578" s="173"/>
      <c r="G578" s="188"/>
      <c r="H578" s="231"/>
      <c r="I578" s="188">
        <v>38000</v>
      </c>
      <c r="J578" s="188"/>
      <c r="K578" s="188"/>
      <c r="L578" s="231"/>
      <c r="M578" s="231"/>
      <c r="N578" s="188"/>
      <c r="O578" s="188"/>
      <c r="P578" s="230">
        <f>SUM(I578:O578)</f>
        <v>38000</v>
      </c>
      <c r="Q578" s="230">
        <f>(P578-G578)</f>
        <v>38000</v>
      </c>
      <c r="R578" s="230">
        <f>(Q578-O578)</f>
        <v>38000</v>
      </c>
      <c r="S578" s="230">
        <f>(H578)</f>
        <v>0</v>
      </c>
    </row>
    <row r="579" spans="1:19" ht="15.75" x14ac:dyDescent="0.25">
      <c r="A579" s="229"/>
      <c r="B579" s="228"/>
      <c r="C579" s="227"/>
      <c r="D579" s="226"/>
      <c r="E579" s="227"/>
      <c r="F579" s="226"/>
      <c r="G579" s="225">
        <f>SUM(G577:G578)</f>
        <v>0</v>
      </c>
      <c r="H579" s="225">
        <f>SUM(H577:H578)</f>
        <v>0</v>
      </c>
      <c r="I579" s="225">
        <f>SUM(I577:I578)</f>
        <v>38000</v>
      </c>
      <c r="J579" s="225">
        <f>SUM(J577:J578)</f>
        <v>30000</v>
      </c>
      <c r="K579" s="225">
        <f>SUM(K577:K578)</f>
        <v>0</v>
      </c>
      <c r="L579" s="225">
        <f>SUM(L577:L578)</f>
        <v>0</v>
      </c>
      <c r="M579" s="225">
        <f>SUM(M577:M578)</f>
        <v>0</v>
      </c>
      <c r="N579" s="225">
        <f>SUM(N577:N578)</f>
        <v>0</v>
      </c>
      <c r="O579" s="225">
        <f>SUM(O577:O578)</f>
        <v>0</v>
      </c>
      <c r="P579" s="225">
        <f>SUM(P577:P578)</f>
        <v>68000</v>
      </c>
      <c r="Q579" s="225">
        <f>SUM(Q577:Q578)</f>
        <v>68000</v>
      </c>
      <c r="R579" s="225">
        <f>SUM(R577:R578)</f>
        <v>68000</v>
      </c>
      <c r="S579" s="225">
        <f>SUM(S577:S578)</f>
        <v>0</v>
      </c>
    </row>
    <row r="580" spans="1:19" ht="16.5" thickBot="1" x14ac:dyDescent="0.3">
      <c r="A580" s="224"/>
      <c r="B580" s="223"/>
      <c r="C580" s="222"/>
      <c r="D580" s="221"/>
      <c r="E580" s="222"/>
      <c r="F580" s="221"/>
      <c r="G580" s="220"/>
      <c r="H580" s="220"/>
      <c r="I580" s="220"/>
      <c r="J580" s="220"/>
      <c r="K580" s="220"/>
      <c r="L580" s="220"/>
      <c r="M580" s="220"/>
      <c r="N580" s="220"/>
      <c r="O580" s="220"/>
      <c r="P580" s="220"/>
      <c r="Q580" s="220"/>
      <c r="R580" s="220"/>
      <c r="S580" s="220"/>
    </row>
    <row r="581" spans="1:19" ht="17.25" thickTop="1" thickBot="1" x14ac:dyDescent="0.3">
      <c r="A581" s="219" t="s">
        <v>28</v>
      </c>
      <c r="B581" s="218"/>
      <c r="C581" s="217"/>
      <c r="D581" s="217"/>
      <c r="E581" s="217"/>
      <c r="F581" s="217"/>
      <c r="G581" s="216">
        <f>SUM(G579,G571,G567)</f>
        <v>38469848</v>
      </c>
      <c r="H581" s="216">
        <f>SUM(H579,H571,H567)</f>
        <v>31000</v>
      </c>
      <c r="I581" s="216">
        <f>SUM(I579,I571,I567)</f>
        <v>4043677</v>
      </c>
      <c r="J581" s="216">
        <f>SUM(J579,J571,J567)</f>
        <v>18585990</v>
      </c>
      <c r="K581" s="216">
        <f>SUM(K579,K571,K567)</f>
        <v>15266650</v>
      </c>
      <c r="L581" s="216">
        <f>SUM(L579,L571,L567)</f>
        <v>9466650</v>
      </c>
      <c r="M581" s="216">
        <f>SUM(M579,M571,M567)</f>
        <v>6016651</v>
      </c>
      <c r="N581" s="216">
        <f>SUM(N579,N571,N567)</f>
        <v>10490000</v>
      </c>
      <c r="O581" s="216">
        <f>SUM(O579,O571,O567)</f>
        <v>1100000</v>
      </c>
      <c r="P581" s="216">
        <f>SUM(P579,P571,P567)</f>
        <v>64969618</v>
      </c>
      <c r="Q581" s="216">
        <f>SUM(Q579,Q571,Q567)</f>
        <v>26499770</v>
      </c>
      <c r="R581" s="216">
        <f>SUM(R579,R571,R567)</f>
        <v>25399770</v>
      </c>
      <c r="S581" s="216">
        <f>SUM(S579,S571,S567)</f>
        <v>31000</v>
      </c>
    </row>
    <row r="582" spans="1:19" s="1" customFormat="1" ht="15" customHeight="1" thickTop="1" thickBot="1" x14ac:dyDescent="0.3">
      <c r="A582" s="3"/>
      <c r="B582" s="3"/>
      <c r="C582" s="3"/>
      <c r="D582" s="3"/>
      <c r="E582" s="3"/>
      <c r="F582" s="3"/>
      <c r="G582" s="3"/>
      <c r="H582" s="3"/>
      <c r="I582" s="3"/>
      <c r="J582" s="3"/>
      <c r="K582" s="3"/>
      <c r="L582" s="3"/>
      <c r="M582" s="3"/>
      <c r="N582" s="3"/>
      <c r="O582" s="3"/>
      <c r="P582" s="3"/>
      <c r="Q582" s="3"/>
      <c r="R582" s="3"/>
      <c r="S582" s="3"/>
    </row>
    <row r="583" spans="1:19" ht="15.75" customHeight="1" thickTop="1" x14ac:dyDescent="0.25">
      <c r="A583" s="61" t="s">
        <v>597</v>
      </c>
      <c r="B583" s="61"/>
      <c r="C583" s="61"/>
      <c r="D583" s="61"/>
      <c r="E583" s="61"/>
      <c r="F583" s="61"/>
      <c r="G583" s="61"/>
      <c r="H583" s="61"/>
      <c r="I583" s="61"/>
      <c r="J583" s="61"/>
      <c r="K583" s="61"/>
      <c r="L583" s="61"/>
      <c r="M583" s="61"/>
      <c r="N583" s="61"/>
      <c r="O583" s="61"/>
      <c r="P583" s="61"/>
      <c r="Q583" s="61"/>
      <c r="R583" s="61"/>
      <c r="S583" s="61"/>
    </row>
    <row r="584" spans="1:19" ht="15" customHeight="1" x14ac:dyDescent="0.25">
      <c r="A584" s="195"/>
      <c r="B584" s="195"/>
      <c r="C584" s="195"/>
      <c r="D584" s="195"/>
      <c r="E584" s="195"/>
      <c r="F584" s="195"/>
      <c r="G584" s="195"/>
      <c r="H584" s="195"/>
      <c r="I584" s="195"/>
      <c r="J584" s="195"/>
      <c r="K584" s="195"/>
      <c r="L584" s="195"/>
      <c r="M584" s="195"/>
      <c r="N584" s="195"/>
      <c r="O584" s="195"/>
      <c r="P584" s="195"/>
      <c r="Q584" s="195"/>
      <c r="R584" s="195"/>
      <c r="S584" s="195"/>
    </row>
    <row r="585" spans="1:19" ht="47.25" x14ac:dyDescent="0.25">
      <c r="A585" s="56" t="s">
        <v>0</v>
      </c>
      <c r="B585" s="56" t="s">
        <v>1</v>
      </c>
      <c r="C585" s="56" t="s">
        <v>2</v>
      </c>
      <c r="D585" s="194" t="s">
        <v>3</v>
      </c>
      <c r="E585" s="56" t="s">
        <v>4</v>
      </c>
      <c r="F585" s="194" t="s">
        <v>5</v>
      </c>
      <c r="G585" s="194" t="s">
        <v>6</v>
      </c>
      <c r="H585" s="194" t="s">
        <v>7</v>
      </c>
      <c r="I585" s="56" t="s">
        <v>8</v>
      </c>
      <c r="J585" s="56" t="s">
        <v>9</v>
      </c>
      <c r="K585" s="56" t="s">
        <v>10</v>
      </c>
      <c r="L585" s="56" t="s">
        <v>11</v>
      </c>
      <c r="M585" s="56" t="s">
        <v>12</v>
      </c>
      <c r="N585" s="56" t="s">
        <v>13</v>
      </c>
      <c r="O585" s="56" t="s">
        <v>14</v>
      </c>
      <c r="P585" s="56" t="s">
        <v>15</v>
      </c>
      <c r="Q585" s="56" t="s">
        <v>16</v>
      </c>
      <c r="R585" s="56" t="s">
        <v>344</v>
      </c>
      <c r="S585" s="56" t="s">
        <v>18</v>
      </c>
    </row>
    <row r="586" spans="1:19" ht="15.75" x14ac:dyDescent="0.25">
      <c r="A586" s="180" t="s">
        <v>19</v>
      </c>
      <c r="B586" s="178"/>
      <c r="C586" s="178"/>
      <c r="D586" s="178"/>
      <c r="E586" s="178"/>
      <c r="F586" s="178"/>
      <c r="G586" s="177"/>
      <c r="H586" s="177"/>
      <c r="I586" s="177"/>
      <c r="J586" s="177"/>
      <c r="K586" s="177"/>
      <c r="L586" s="177"/>
      <c r="M586" s="177"/>
      <c r="N586" s="177"/>
      <c r="O586" s="177"/>
      <c r="P586" s="177"/>
      <c r="Q586" s="177"/>
      <c r="R586" s="177"/>
      <c r="S586" s="176"/>
    </row>
    <row r="587" spans="1:19" ht="15.75" x14ac:dyDescent="0.25">
      <c r="A587" s="210" t="s">
        <v>598</v>
      </c>
      <c r="B587" s="215" t="s">
        <v>280</v>
      </c>
      <c r="C587" s="202" t="s">
        <v>599</v>
      </c>
      <c r="D587" s="214">
        <v>30</v>
      </c>
      <c r="E587" s="213" t="s">
        <v>290</v>
      </c>
      <c r="F587" s="212"/>
      <c r="G587" s="172"/>
      <c r="H587" s="172">
        <v>2500</v>
      </c>
      <c r="I587" s="172">
        <v>250000</v>
      </c>
      <c r="J587" s="172">
        <v>0</v>
      </c>
      <c r="K587" s="172">
        <v>0</v>
      </c>
      <c r="L587" s="172">
        <v>0</v>
      </c>
      <c r="M587" s="172"/>
      <c r="N587" s="172">
        <v>0</v>
      </c>
      <c r="O587" s="172">
        <v>1292370</v>
      </c>
      <c r="P587" s="170">
        <f>SUM(I587:O587)</f>
        <v>1542370</v>
      </c>
      <c r="Q587" s="170">
        <f>SUM(P587-G587)</f>
        <v>1542370</v>
      </c>
      <c r="R587" s="170">
        <f>SUM(Q587-O587)</f>
        <v>250000</v>
      </c>
      <c r="S587" s="170">
        <f>H587</f>
        <v>2500</v>
      </c>
    </row>
    <row r="588" spans="1:19" ht="15.75" x14ac:dyDescent="0.25">
      <c r="A588" s="182" t="s">
        <v>600</v>
      </c>
      <c r="B588" s="206" t="s">
        <v>280</v>
      </c>
      <c r="C588" s="204" t="s">
        <v>601</v>
      </c>
      <c r="D588" s="204">
        <v>5</v>
      </c>
      <c r="E588" s="204" t="s">
        <v>35</v>
      </c>
      <c r="F588" s="205"/>
      <c r="G588" s="172"/>
      <c r="H588" s="211">
        <v>0</v>
      </c>
      <c r="I588" s="172">
        <v>7500</v>
      </c>
      <c r="J588" s="172"/>
      <c r="K588" s="172"/>
      <c r="L588" s="172"/>
      <c r="M588" s="172"/>
      <c r="N588" s="172"/>
      <c r="O588" s="211"/>
      <c r="P588" s="170">
        <f>SUM(I588:O588)</f>
        <v>7500</v>
      </c>
      <c r="Q588" s="170">
        <f>SUM(P588-G588)</f>
        <v>7500</v>
      </c>
      <c r="R588" s="170">
        <f>SUM(Q588-O588)</f>
        <v>7500</v>
      </c>
      <c r="S588" s="170">
        <f>H588</f>
        <v>0</v>
      </c>
    </row>
    <row r="589" spans="1:19" ht="15.75" x14ac:dyDescent="0.25">
      <c r="A589" s="182"/>
      <c r="B589" s="206"/>
      <c r="C589" s="204"/>
      <c r="D589" s="204"/>
      <c r="E589" s="204"/>
      <c r="F589" s="205"/>
      <c r="G589" s="172"/>
      <c r="H589" s="211">
        <v>0</v>
      </c>
      <c r="I589" s="172"/>
      <c r="J589" s="172"/>
      <c r="K589" s="172"/>
      <c r="L589" s="172"/>
      <c r="M589" s="172"/>
      <c r="N589" s="172"/>
      <c r="O589" s="211"/>
      <c r="P589" s="170">
        <f>SUM(I589:O589)</f>
        <v>0</v>
      </c>
      <c r="Q589" s="170">
        <f>SUM(P589-G589)</f>
        <v>0</v>
      </c>
      <c r="R589" s="170">
        <f>SUM(Q589-O589)</f>
        <v>0</v>
      </c>
      <c r="S589" s="170">
        <f>H589</f>
        <v>0</v>
      </c>
    </row>
    <row r="590" spans="1:19" ht="15.75" x14ac:dyDescent="0.25">
      <c r="A590" s="182"/>
      <c r="B590" s="206"/>
      <c r="C590" s="204"/>
      <c r="D590" s="205"/>
      <c r="E590" s="204"/>
      <c r="F590" s="205"/>
      <c r="G590" s="200">
        <f>SUM(G587:G589)</f>
        <v>0</v>
      </c>
      <c r="H590" s="200">
        <f>SUM(H587:H589)</f>
        <v>2500</v>
      </c>
      <c r="I590" s="200">
        <f>SUM(I587:I589)</f>
        <v>257500</v>
      </c>
      <c r="J590" s="200">
        <f>SUM(J587:J589)</f>
        <v>0</v>
      </c>
      <c r="K590" s="200">
        <f>SUM(K587:K589)</f>
        <v>0</v>
      </c>
      <c r="L590" s="200">
        <f>SUM(L587:L589)</f>
        <v>0</v>
      </c>
      <c r="M590" s="200">
        <f>SUM(M587:M589)</f>
        <v>0</v>
      </c>
      <c r="N590" s="200">
        <f>SUM(N587:N589)</f>
        <v>0</v>
      </c>
      <c r="O590" s="200">
        <f>SUM(O587:O589)</f>
        <v>1292370</v>
      </c>
      <c r="P590" s="200">
        <f>SUM(P587:P589)</f>
        <v>1549870</v>
      </c>
      <c r="Q590" s="200">
        <f>SUM(Q587:Q589)</f>
        <v>1549870</v>
      </c>
      <c r="R590" s="200">
        <f>SUM(R587:R589)</f>
        <v>257500</v>
      </c>
      <c r="S590" s="200">
        <f>SUM(S587:S589)</f>
        <v>2500</v>
      </c>
    </row>
    <row r="591" spans="1:19" ht="15.75" x14ac:dyDescent="0.25">
      <c r="A591" s="180" t="s">
        <v>24</v>
      </c>
      <c r="B591" s="209"/>
      <c r="C591" s="209"/>
      <c r="D591" s="209"/>
      <c r="E591" s="209"/>
      <c r="F591" s="209"/>
      <c r="G591" s="177"/>
      <c r="H591" s="177"/>
      <c r="I591" s="177"/>
      <c r="J591" s="177"/>
      <c r="K591" s="177"/>
      <c r="L591" s="177"/>
      <c r="M591" s="177"/>
      <c r="N591" s="177"/>
      <c r="O591" s="177"/>
      <c r="P591" s="177"/>
      <c r="Q591" s="177"/>
      <c r="R591" s="177"/>
      <c r="S591" s="177"/>
    </row>
    <row r="592" spans="1:19" ht="15.75" x14ac:dyDescent="0.25">
      <c r="A592" s="210"/>
      <c r="B592" s="204"/>
      <c r="C592" s="202"/>
      <c r="D592" s="203"/>
      <c r="E592" s="202"/>
      <c r="F592" s="202"/>
      <c r="G592" s="184"/>
      <c r="H592" s="172">
        <v>0</v>
      </c>
      <c r="I592" s="172">
        <v>0</v>
      </c>
      <c r="J592" s="172">
        <v>0</v>
      </c>
      <c r="K592" s="172">
        <v>0</v>
      </c>
      <c r="L592" s="172">
        <v>0</v>
      </c>
      <c r="M592" s="172"/>
      <c r="N592" s="172">
        <v>0</v>
      </c>
      <c r="O592" s="172">
        <v>0</v>
      </c>
      <c r="P592" s="170">
        <f>SUM(I592:O592)</f>
        <v>0</v>
      </c>
      <c r="Q592" s="170">
        <f>SUM(P592-G592)</f>
        <v>0</v>
      </c>
      <c r="R592" s="170">
        <f>SUM(Q592-O592)</f>
        <v>0</v>
      </c>
      <c r="S592" s="170">
        <f>H592</f>
        <v>0</v>
      </c>
    </row>
    <row r="593" spans="1:19" ht="15.75" x14ac:dyDescent="0.25">
      <c r="A593" s="210"/>
      <c r="B593" s="204"/>
      <c r="C593" s="202"/>
      <c r="D593" s="203"/>
      <c r="E593" s="202"/>
      <c r="F593" s="202"/>
      <c r="G593" s="184"/>
      <c r="H593" s="181"/>
      <c r="I593" s="172">
        <v>0</v>
      </c>
      <c r="J593" s="172">
        <v>0</v>
      </c>
      <c r="K593" s="172">
        <v>0</v>
      </c>
      <c r="L593" s="172">
        <v>0</v>
      </c>
      <c r="M593" s="172"/>
      <c r="N593" s="172">
        <v>0</v>
      </c>
      <c r="O593" s="172">
        <v>0</v>
      </c>
      <c r="P593" s="170">
        <f>SUM(I593:O593)</f>
        <v>0</v>
      </c>
      <c r="Q593" s="170">
        <f>SUM(P593-G593)</f>
        <v>0</v>
      </c>
      <c r="R593" s="170">
        <f>SUM(Q593-O593)</f>
        <v>0</v>
      </c>
      <c r="S593" s="170">
        <f>H593</f>
        <v>0</v>
      </c>
    </row>
    <row r="594" spans="1:19" ht="15.75" x14ac:dyDescent="0.25">
      <c r="A594" s="182"/>
      <c r="B594" s="206"/>
      <c r="C594" s="204"/>
      <c r="D594" s="205"/>
      <c r="E594" s="204"/>
      <c r="F594" s="205"/>
      <c r="G594" s="200">
        <f>SUM(G592:G593)</f>
        <v>0</v>
      </c>
      <c r="H594" s="200">
        <f>SUM(H592:H593)</f>
        <v>0</v>
      </c>
      <c r="I594" s="200">
        <f>SUM(I592:I593)</f>
        <v>0</v>
      </c>
      <c r="J594" s="200">
        <f>SUM(J592:J593)</f>
        <v>0</v>
      </c>
      <c r="K594" s="200">
        <f>SUM(K592:K593)</f>
        <v>0</v>
      </c>
      <c r="L594" s="200">
        <f>SUM(L592:L593)</f>
        <v>0</v>
      </c>
      <c r="M594" s="200">
        <f>SUM(M592:M593)</f>
        <v>0</v>
      </c>
      <c r="N594" s="200">
        <f>SUM(N592:N593)</f>
        <v>0</v>
      </c>
      <c r="O594" s="200">
        <f>SUM(O592:O593)</f>
        <v>0</v>
      </c>
      <c r="P594" s="200">
        <f>SUM(P592:P593)</f>
        <v>0</v>
      </c>
      <c r="Q594" s="200">
        <f>SUM(Q592:Q593)</f>
        <v>0</v>
      </c>
      <c r="R594" s="200">
        <f>SUM(R592:R593)</f>
        <v>0</v>
      </c>
      <c r="S594" s="200">
        <f>SUM(S592:S593)</f>
        <v>0</v>
      </c>
    </row>
    <row r="595" spans="1:19" ht="15.75" x14ac:dyDescent="0.25">
      <c r="A595" s="180" t="s">
        <v>25</v>
      </c>
      <c r="B595" s="209"/>
      <c r="C595" s="209"/>
      <c r="D595" s="209"/>
      <c r="E595" s="209"/>
      <c r="F595" s="209"/>
      <c r="G595" s="177"/>
      <c r="H595" s="177"/>
      <c r="I595" s="177"/>
      <c r="J595" s="177"/>
      <c r="K595" s="177"/>
      <c r="L595" s="177"/>
      <c r="M595" s="177"/>
      <c r="N595" s="177"/>
      <c r="O595" s="177"/>
      <c r="P595" s="177"/>
      <c r="Q595" s="177"/>
      <c r="R595" s="177"/>
      <c r="S595" s="177"/>
    </row>
    <row r="596" spans="1:19" ht="15.75" x14ac:dyDescent="0.25">
      <c r="A596" s="188" t="s">
        <v>602</v>
      </c>
      <c r="B596" s="204" t="s">
        <v>286</v>
      </c>
      <c r="C596" s="202" t="s">
        <v>603</v>
      </c>
      <c r="D596" s="203">
        <v>15</v>
      </c>
      <c r="E596" s="202" t="s">
        <v>35</v>
      </c>
      <c r="F596" s="203"/>
      <c r="G596" s="184"/>
      <c r="H596" s="172">
        <v>-5000</v>
      </c>
      <c r="I596" s="184">
        <v>60000</v>
      </c>
      <c r="J596" s="184"/>
      <c r="K596" s="184"/>
      <c r="L596" s="184"/>
      <c r="M596" s="184"/>
      <c r="N596" s="184"/>
      <c r="O596" s="184"/>
      <c r="P596" s="170">
        <f>SUM(I596:O596)</f>
        <v>60000</v>
      </c>
      <c r="Q596" s="170">
        <f>SUM(P596-G596)</f>
        <v>60000</v>
      </c>
      <c r="R596" s="170">
        <f>SUM(Q596-O596)</f>
        <v>60000</v>
      </c>
      <c r="S596" s="170">
        <f>H596</f>
        <v>-5000</v>
      </c>
    </row>
    <row r="597" spans="1:19" ht="15.75" x14ac:dyDescent="0.25">
      <c r="A597" s="188" t="s">
        <v>604</v>
      </c>
      <c r="B597" s="204" t="s">
        <v>280</v>
      </c>
      <c r="C597" s="202" t="s">
        <v>605</v>
      </c>
      <c r="D597" s="203">
        <v>5</v>
      </c>
      <c r="E597" s="202" t="s">
        <v>35</v>
      </c>
      <c r="F597" s="203"/>
      <c r="G597" s="184"/>
      <c r="H597" s="172">
        <v>-8000</v>
      </c>
      <c r="I597" s="184">
        <v>120000</v>
      </c>
      <c r="J597" s="184">
        <v>0</v>
      </c>
      <c r="K597" s="184"/>
      <c r="L597" s="184"/>
      <c r="M597" s="184"/>
      <c r="N597" s="184"/>
      <c r="O597" s="184"/>
      <c r="P597" s="170">
        <f>SUM(I597:O597)</f>
        <v>120000</v>
      </c>
      <c r="Q597" s="170">
        <f>SUM(P597-G597)</f>
        <v>120000</v>
      </c>
      <c r="R597" s="170">
        <f>SUM(Q597-O597)</f>
        <v>120000</v>
      </c>
      <c r="S597" s="170">
        <f>H597</f>
        <v>-8000</v>
      </c>
    </row>
    <row r="598" spans="1:19" ht="15.75" x14ac:dyDescent="0.25">
      <c r="A598" s="188" t="s">
        <v>606</v>
      </c>
      <c r="B598" s="204" t="s">
        <v>286</v>
      </c>
      <c r="C598" s="202" t="s">
        <v>607</v>
      </c>
      <c r="D598" s="203">
        <v>20</v>
      </c>
      <c r="E598" s="202" t="s">
        <v>35</v>
      </c>
      <c r="F598" s="203"/>
      <c r="G598" s="184"/>
      <c r="H598" s="172">
        <v>-2000</v>
      </c>
      <c r="I598" s="184">
        <v>0</v>
      </c>
      <c r="J598" s="185">
        <v>175000</v>
      </c>
      <c r="K598" s="184"/>
      <c r="L598" s="184"/>
      <c r="M598" s="184"/>
      <c r="N598" s="184"/>
      <c r="O598" s="184"/>
      <c r="P598" s="170">
        <f>SUM(I598:O598)</f>
        <v>175000</v>
      </c>
      <c r="Q598" s="170">
        <f>SUM(P598-G598)</f>
        <v>175000</v>
      </c>
      <c r="R598" s="170">
        <f>SUM(Q598-O598)</f>
        <v>175000</v>
      </c>
      <c r="S598" s="170">
        <f>H598</f>
        <v>-2000</v>
      </c>
    </row>
    <row r="599" spans="1:19" ht="15.75" x14ac:dyDescent="0.25">
      <c r="A599" s="207" t="s">
        <v>608</v>
      </c>
      <c r="B599" s="207" t="s">
        <v>280</v>
      </c>
      <c r="C599" s="207" t="s">
        <v>609</v>
      </c>
      <c r="D599" s="208">
        <v>10</v>
      </c>
      <c r="E599" s="207" t="s">
        <v>35</v>
      </c>
      <c r="F599" s="207"/>
      <c r="G599" s="207"/>
      <c r="H599" s="207"/>
      <c r="I599" s="64"/>
      <c r="J599" s="185">
        <v>200000</v>
      </c>
      <c r="K599" s="207"/>
      <c r="L599" s="207"/>
      <c r="M599" s="207"/>
      <c r="N599" s="207"/>
      <c r="O599" s="207"/>
      <c r="P599" s="170">
        <f>SUM(I599:O599)</f>
        <v>200000</v>
      </c>
      <c r="Q599" s="170">
        <f>SUM(P599-G599)</f>
        <v>200000</v>
      </c>
      <c r="R599" s="170">
        <f>SUM(Q599-O599)</f>
        <v>200000</v>
      </c>
      <c r="S599" s="170">
        <f>H599</f>
        <v>0</v>
      </c>
    </row>
    <row r="600" spans="1:19" ht="15.75" x14ac:dyDescent="0.25">
      <c r="A600" s="182"/>
      <c r="B600" s="206"/>
      <c r="C600" s="204"/>
      <c r="D600" s="205"/>
      <c r="E600" s="204"/>
      <c r="F600" s="205"/>
      <c r="G600" s="200">
        <f>SUM(G596:G599)</f>
        <v>0</v>
      </c>
      <c r="H600" s="200">
        <f>SUM(H596:H599)</f>
        <v>-15000</v>
      </c>
      <c r="I600" s="200">
        <f>SUM(I596:I599)</f>
        <v>180000</v>
      </c>
      <c r="J600" s="200">
        <f>SUM(J596:J599)</f>
        <v>375000</v>
      </c>
      <c r="K600" s="200">
        <f>SUM(K596:K599)</f>
        <v>0</v>
      </c>
      <c r="L600" s="200">
        <f>SUM(L596:L599)</f>
        <v>0</v>
      </c>
      <c r="M600" s="200">
        <f>SUM(M596:M599)</f>
        <v>0</v>
      </c>
      <c r="N600" s="200">
        <f>SUM(N596:N599)</f>
        <v>0</v>
      </c>
      <c r="O600" s="200">
        <f>SUM(O596:O599)</f>
        <v>0</v>
      </c>
      <c r="P600" s="200">
        <f>SUM(P596:P599)</f>
        <v>555000</v>
      </c>
      <c r="Q600" s="200">
        <f>SUM(Q596:Q599)</f>
        <v>555000</v>
      </c>
      <c r="R600" s="200">
        <f>SUM(R596:R599)</f>
        <v>555000</v>
      </c>
      <c r="S600" s="200">
        <f>SUM(S596:S599)</f>
        <v>-15000</v>
      </c>
    </row>
    <row r="601" spans="1:19" ht="15.75" x14ac:dyDescent="0.25">
      <c r="A601" s="180" t="s">
        <v>26</v>
      </c>
      <c r="B601" s="178"/>
      <c r="C601" s="178"/>
      <c r="D601" s="178"/>
      <c r="E601" s="178"/>
      <c r="F601" s="178"/>
      <c r="G601" s="177"/>
      <c r="H601" s="177"/>
      <c r="I601" s="177"/>
      <c r="J601" s="177"/>
      <c r="K601" s="177"/>
      <c r="L601" s="177"/>
      <c r="M601" s="177"/>
      <c r="N601" s="177"/>
      <c r="O601" s="177"/>
      <c r="P601" s="177"/>
      <c r="Q601" s="177" t="s">
        <v>27</v>
      </c>
      <c r="R601" s="177"/>
      <c r="S601" s="176"/>
    </row>
    <row r="602" spans="1:19" ht="15.75" x14ac:dyDescent="0.25">
      <c r="A602" s="188" t="s">
        <v>610</v>
      </c>
      <c r="B602" s="204" t="s">
        <v>280</v>
      </c>
      <c r="C602" s="188" t="s">
        <v>611</v>
      </c>
      <c r="D602" s="203">
        <v>7</v>
      </c>
      <c r="E602" s="202" t="s">
        <v>35</v>
      </c>
      <c r="F602" s="188"/>
      <c r="G602" s="184"/>
      <c r="H602" s="172"/>
      <c r="I602" s="172">
        <v>0</v>
      </c>
      <c r="J602" s="184">
        <v>50000</v>
      </c>
      <c r="K602" s="184"/>
      <c r="L602" s="184"/>
      <c r="M602" s="184"/>
      <c r="N602" s="184"/>
      <c r="O602" s="184"/>
      <c r="P602" s="170">
        <f>SUM(I602:O602)</f>
        <v>50000</v>
      </c>
      <c r="Q602" s="170">
        <f>SUM(P602-G602)</f>
        <v>50000</v>
      </c>
      <c r="R602" s="170">
        <f>SUM(Q602-O602)</f>
        <v>50000</v>
      </c>
      <c r="S602" s="170">
        <f>H602</f>
        <v>0</v>
      </c>
    </row>
    <row r="603" spans="1:19" ht="15.75" x14ac:dyDescent="0.25">
      <c r="A603" s="201"/>
      <c r="B603" s="168"/>
      <c r="C603" s="182"/>
      <c r="D603" s="181"/>
      <c r="E603" s="182"/>
      <c r="F603" s="181"/>
      <c r="G603" s="200">
        <f>SUM(G602:G602)</f>
        <v>0</v>
      </c>
      <c r="H603" s="200">
        <f>SUM(H602:H602)</f>
        <v>0</v>
      </c>
      <c r="I603" s="200">
        <f>SUM(I602:I602)</f>
        <v>0</v>
      </c>
      <c r="J603" s="200">
        <f>SUM(J602:J602)</f>
        <v>50000</v>
      </c>
      <c r="K603" s="200">
        <f>SUM(K602:K602)</f>
        <v>0</v>
      </c>
      <c r="L603" s="200">
        <f>SUM(L602:L602)</f>
        <v>0</v>
      </c>
      <c r="M603" s="200">
        <f>SUM(M602:M602)</f>
        <v>0</v>
      </c>
      <c r="N603" s="200">
        <f>SUM(N602:N602)</f>
        <v>0</v>
      </c>
      <c r="O603" s="200">
        <f>SUM(O602:O602)</f>
        <v>0</v>
      </c>
      <c r="P603" s="200">
        <f>SUM(P602:P602)</f>
        <v>50000</v>
      </c>
      <c r="Q603" s="200">
        <f>SUM(Q602:Q602)</f>
        <v>50000</v>
      </c>
      <c r="R603" s="200">
        <f>SUM(R602:R602)</f>
        <v>50000</v>
      </c>
      <c r="S603" s="200">
        <f>SUM(S602:S602)</f>
        <v>0</v>
      </c>
    </row>
    <row r="604" spans="1:19" ht="16.5" thickBot="1" x14ac:dyDescent="0.3">
      <c r="A604" s="199"/>
      <c r="B604" s="163"/>
      <c r="C604" s="158"/>
      <c r="D604" s="198"/>
      <c r="E604" s="158"/>
      <c r="F604" s="198"/>
      <c r="G604" s="160"/>
      <c r="H604" s="160"/>
      <c r="I604" s="158"/>
      <c r="J604" s="158"/>
      <c r="K604" s="158"/>
      <c r="L604" s="158"/>
      <c r="M604" s="158"/>
      <c r="N604" s="158"/>
      <c r="O604" s="158"/>
      <c r="P604" s="159"/>
      <c r="Q604" s="159"/>
      <c r="R604" s="158"/>
      <c r="S604" s="158"/>
    </row>
    <row r="605" spans="1:19" ht="17.25" thickTop="1" thickBot="1" x14ac:dyDescent="0.3">
      <c r="A605" s="157" t="s">
        <v>28</v>
      </c>
      <c r="B605" s="197"/>
      <c r="C605" s="196"/>
      <c r="D605" s="196"/>
      <c r="E605" s="196"/>
      <c r="F605" s="196"/>
      <c r="G605" s="154">
        <f>SUM(G588+G594+G600+G603)</f>
        <v>0</v>
      </c>
      <c r="H605" s="154">
        <f>SUM(H588+H594+H600+H603)</f>
        <v>-15000</v>
      </c>
      <c r="I605" s="154">
        <f>SUM(I588+I594+I600+I603)</f>
        <v>187500</v>
      </c>
      <c r="J605" s="154">
        <f>SUM(J588+J594+J600+J603)</f>
        <v>425000</v>
      </c>
      <c r="K605" s="154">
        <f>SUM(K588+K594+K600+K603)</f>
        <v>0</v>
      </c>
      <c r="L605" s="154">
        <f>SUM(L588+L594+L600+L603)</f>
        <v>0</v>
      </c>
      <c r="M605" s="154">
        <f>SUM(M588+M594+M600+M603)</f>
        <v>0</v>
      </c>
      <c r="N605" s="154">
        <f>SUM(N588+N594+N600+N603)</f>
        <v>0</v>
      </c>
      <c r="O605" s="154">
        <f>SUM(O588+O594+O600+O603)</f>
        <v>0</v>
      </c>
      <c r="P605" s="154">
        <f>SUM(P588+P594+P600+P603)</f>
        <v>612500</v>
      </c>
      <c r="Q605" s="154">
        <f>SUM(Q588+Q594+Q600+Q603)</f>
        <v>612500</v>
      </c>
      <c r="R605" s="154">
        <f>SUM(R588+R594+R600+R603)</f>
        <v>612500</v>
      </c>
      <c r="S605" s="154">
        <f>SUM(S588+S594+S600+S603)</f>
        <v>-15000</v>
      </c>
    </row>
    <row r="606" spans="1:19" s="1" customFormat="1" ht="17.25" thickTop="1" thickBot="1" x14ac:dyDescent="0.3">
      <c r="A606" s="3"/>
      <c r="B606" s="3"/>
      <c r="C606" s="3"/>
      <c r="D606" s="3"/>
      <c r="E606" s="3"/>
      <c r="F606" s="3"/>
      <c r="G606" s="3"/>
      <c r="H606" s="3"/>
      <c r="I606" s="3"/>
      <c r="J606" s="3"/>
      <c r="K606" s="3"/>
      <c r="L606" s="3"/>
      <c r="M606" s="3"/>
      <c r="N606" s="3"/>
      <c r="O606" s="3"/>
      <c r="P606" s="3"/>
      <c r="Q606" s="3"/>
      <c r="R606" s="3"/>
      <c r="S606" s="3"/>
    </row>
    <row r="607" spans="1:19" ht="15.75" customHeight="1" thickTop="1" x14ac:dyDescent="0.25">
      <c r="A607" s="61" t="s">
        <v>612</v>
      </c>
      <c r="B607" s="61"/>
      <c r="C607" s="61"/>
      <c r="D607" s="61"/>
      <c r="E607" s="61"/>
      <c r="F607" s="61"/>
      <c r="G607" s="61"/>
      <c r="H607" s="61"/>
      <c r="I607" s="61"/>
      <c r="J607" s="61"/>
      <c r="K607" s="61"/>
      <c r="L607" s="61"/>
      <c r="M607" s="61"/>
      <c r="N607" s="61"/>
      <c r="O607" s="61"/>
      <c r="P607" s="61"/>
      <c r="Q607" s="61"/>
      <c r="R607" s="61"/>
      <c r="S607" s="61"/>
    </row>
    <row r="608" spans="1:19" ht="15" customHeight="1" x14ac:dyDescent="0.25">
      <c r="A608" s="195"/>
      <c r="B608" s="195"/>
      <c r="C608" s="195"/>
      <c r="D608" s="195"/>
      <c r="E608" s="195"/>
      <c r="F608" s="195"/>
      <c r="G608" s="195"/>
      <c r="H608" s="195"/>
      <c r="I608" s="195"/>
      <c r="J608" s="195"/>
      <c r="K608" s="195"/>
      <c r="L608" s="195"/>
      <c r="M608" s="195"/>
      <c r="N608" s="195"/>
      <c r="O608" s="195"/>
      <c r="P608" s="195"/>
      <c r="Q608" s="195"/>
      <c r="R608" s="195"/>
      <c r="S608" s="195"/>
    </row>
    <row r="609" spans="1:19" ht="47.25" x14ac:dyDescent="0.25">
      <c r="A609" s="56" t="s">
        <v>0</v>
      </c>
      <c r="B609" s="56" t="s">
        <v>1</v>
      </c>
      <c r="C609" s="56" t="s">
        <v>2</v>
      </c>
      <c r="D609" s="194" t="s">
        <v>3</v>
      </c>
      <c r="E609" s="56" t="s">
        <v>4</v>
      </c>
      <c r="F609" s="194" t="s">
        <v>5</v>
      </c>
      <c r="G609" s="194" t="s">
        <v>6</v>
      </c>
      <c r="H609" s="194" t="s">
        <v>7</v>
      </c>
      <c r="I609" s="56" t="s">
        <v>8</v>
      </c>
      <c r="J609" s="56" t="s">
        <v>9</v>
      </c>
      <c r="K609" s="56" t="s">
        <v>10</v>
      </c>
      <c r="L609" s="56" t="s">
        <v>11</v>
      </c>
      <c r="M609" s="56" t="s">
        <v>12</v>
      </c>
      <c r="N609" s="56" t="s">
        <v>13</v>
      </c>
      <c r="O609" s="56" t="s">
        <v>14</v>
      </c>
      <c r="P609" s="56" t="s">
        <v>15</v>
      </c>
      <c r="Q609" s="56" t="s">
        <v>16</v>
      </c>
      <c r="R609" s="56" t="s">
        <v>17</v>
      </c>
      <c r="S609" s="56" t="s">
        <v>18</v>
      </c>
    </row>
    <row r="610" spans="1:19" ht="15.75" x14ac:dyDescent="0.25">
      <c r="A610" s="180" t="s">
        <v>19</v>
      </c>
      <c r="B610" s="179"/>
      <c r="C610" s="178"/>
      <c r="D610" s="178"/>
      <c r="E610" s="178"/>
      <c r="F610" s="178"/>
      <c r="G610" s="177"/>
      <c r="H610" s="177"/>
      <c r="I610" s="177"/>
      <c r="J610" s="177"/>
      <c r="K610" s="177"/>
      <c r="L610" s="177"/>
      <c r="M610" s="177"/>
      <c r="N610" s="177"/>
      <c r="O610" s="177"/>
      <c r="P610" s="177"/>
      <c r="Q610" s="177"/>
      <c r="R610" s="177"/>
      <c r="S610" s="176"/>
    </row>
    <row r="611" spans="1:19" ht="15.75" x14ac:dyDescent="0.25">
      <c r="A611" s="189"/>
      <c r="B611" s="193"/>
      <c r="C611" s="173"/>
      <c r="D611" s="192"/>
      <c r="E611" s="191"/>
      <c r="F611" s="190"/>
      <c r="G611" s="172"/>
      <c r="H611" s="172"/>
      <c r="I611" s="172"/>
      <c r="J611" s="172"/>
      <c r="K611" s="172"/>
      <c r="L611" s="172"/>
      <c r="M611" s="172"/>
      <c r="N611" s="172"/>
      <c r="O611" s="172"/>
      <c r="P611" s="170">
        <f>SUM(I611:O611)</f>
        <v>0</v>
      </c>
      <c r="Q611" s="170">
        <f>(P611-G611)</f>
        <v>0</v>
      </c>
      <c r="R611" s="170">
        <f>(Q611-O611)</f>
        <v>0</v>
      </c>
      <c r="S611" s="170">
        <f>(H611)</f>
        <v>0</v>
      </c>
    </row>
    <row r="612" spans="1:19" ht="15.75" x14ac:dyDescent="0.25">
      <c r="A612" s="182"/>
      <c r="B612" s="183"/>
      <c r="C612" s="182"/>
      <c r="D612" s="182"/>
      <c r="E612" s="168"/>
      <c r="F612" s="181"/>
      <c r="G612" s="165">
        <f>SUM(G611:G611)</f>
        <v>0</v>
      </c>
      <c r="H612" s="165">
        <f>SUM(H611:H611)</f>
        <v>0</v>
      </c>
      <c r="I612" s="165">
        <f>SUM(I611:I611)</f>
        <v>0</v>
      </c>
      <c r="J612" s="165">
        <f>SUM(J611:J611)</f>
        <v>0</v>
      </c>
      <c r="K612" s="165">
        <f>SUM(K611:K611)</f>
        <v>0</v>
      </c>
      <c r="L612" s="165">
        <f>SUM(L611:L611)</f>
        <v>0</v>
      </c>
      <c r="M612" s="165">
        <f>SUM(M611:M611)</f>
        <v>0</v>
      </c>
      <c r="N612" s="165">
        <f>SUM(N611:N611)</f>
        <v>0</v>
      </c>
      <c r="O612" s="165">
        <f>SUM(O611:O611)</f>
        <v>0</v>
      </c>
      <c r="P612" s="165">
        <f>SUM(P611:P611)</f>
        <v>0</v>
      </c>
      <c r="Q612" s="165">
        <f>SUM(Q611:Q611)</f>
        <v>0</v>
      </c>
      <c r="R612" s="165">
        <f>SUM(R611:R611)</f>
        <v>0</v>
      </c>
      <c r="S612" s="165">
        <f>SUM(S611:S611)</f>
        <v>0</v>
      </c>
    </row>
    <row r="613" spans="1:19" ht="15.75" x14ac:dyDescent="0.25">
      <c r="A613" s="180" t="s">
        <v>24</v>
      </c>
      <c r="B613" s="179"/>
      <c r="C613" s="178"/>
      <c r="D613" s="178"/>
      <c r="E613" s="178"/>
      <c r="F613" s="178"/>
      <c r="G613" s="177"/>
      <c r="H613" s="177"/>
      <c r="I613" s="177"/>
      <c r="J613" s="177"/>
      <c r="K613" s="177"/>
      <c r="L613" s="177"/>
      <c r="M613" s="177"/>
      <c r="N613" s="177"/>
      <c r="O613" s="177"/>
      <c r="P613" s="177"/>
      <c r="Q613" s="177"/>
      <c r="R613" s="177"/>
      <c r="S613" s="177"/>
    </row>
    <row r="614" spans="1:19" ht="15.75" x14ac:dyDescent="0.25">
      <c r="A614" s="189"/>
      <c r="B614" s="168"/>
      <c r="C614" s="173"/>
      <c r="D614" s="175"/>
      <c r="E614" s="174"/>
      <c r="F614" s="173"/>
      <c r="G614" s="171"/>
      <c r="H614" s="166"/>
      <c r="I614" s="171"/>
      <c r="J614" s="171"/>
      <c r="K614" s="171"/>
      <c r="L614" s="171"/>
      <c r="M614" s="171"/>
      <c r="N614" s="171"/>
      <c r="O614" s="171"/>
      <c r="P614" s="170">
        <f>SUM(I614:O614)</f>
        <v>0</v>
      </c>
      <c r="Q614" s="170">
        <f>(P614-G614)</f>
        <v>0</v>
      </c>
      <c r="R614" s="170">
        <f>(Q614-O614)</f>
        <v>0</v>
      </c>
      <c r="S614" s="170">
        <f>(H614)</f>
        <v>0</v>
      </c>
    </row>
    <row r="615" spans="1:19" ht="15.75" x14ac:dyDescent="0.25">
      <c r="A615" s="182"/>
      <c r="B615" s="183"/>
      <c r="C615" s="182"/>
      <c r="D615" s="181"/>
      <c r="E615" s="168"/>
      <c r="F615" s="181"/>
      <c r="G615" s="165">
        <f>SUM(G614:G614)</f>
        <v>0</v>
      </c>
      <c r="H615" s="165">
        <f>SUM(H614:H614)</f>
        <v>0</v>
      </c>
      <c r="I615" s="165">
        <f>SUM(I614:I614)</f>
        <v>0</v>
      </c>
      <c r="J615" s="165">
        <f>SUM(J614:J614)</f>
        <v>0</v>
      </c>
      <c r="K615" s="165">
        <f>SUM(K614:K614)</f>
        <v>0</v>
      </c>
      <c r="L615" s="165">
        <f>SUM(L614:L614)</f>
        <v>0</v>
      </c>
      <c r="M615" s="165">
        <f>SUM(M614:M614)</f>
        <v>0</v>
      </c>
      <c r="N615" s="165">
        <f>SUM(N614:N614)</f>
        <v>0</v>
      </c>
      <c r="O615" s="165">
        <f>SUM(O614:O614)</f>
        <v>0</v>
      </c>
      <c r="P615" s="165">
        <f>SUM(P614:P614)</f>
        <v>0</v>
      </c>
      <c r="Q615" s="165">
        <f>SUM(Q614:Q614)</f>
        <v>0</v>
      </c>
      <c r="R615" s="165">
        <f>SUM(R614:R614)</f>
        <v>0</v>
      </c>
      <c r="S615" s="165">
        <f>SUM(S614:S614)</f>
        <v>0</v>
      </c>
    </row>
    <row r="616" spans="1:19" ht="15.75" x14ac:dyDescent="0.25">
      <c r="A616" s="180" t="s">
        <v>25</v>
      </c>
      <c r="B616" s="179"/>
      <c r="C616" s="178"/>
      <c r="D616" s="178"/>
      <c r="E616" s="178"/>
      <c r="F616" s="178"/>
      <c r="G616" s="177"/>
      <c r="H616" s="177"/>
      <c r="I616" s="177"/>
      <c r="J616" s="177"/>
      <c r="K616" s="177"/>
      <c r="L616" s="177"/>
      <c r="M616" s="177"/>
      <c r="N616" s="177"/>
      <c r="O616" s="177"/>
      <c r="P616" s="177"/>
      <c r="Q616" s="177"/>
      <c r="R616" s="177"/>
      <c r="S616" s="177"/>
    </row>
    <row r="617" spans="1:19" ht="15.75" x14ac:dyDescent="0.25">
      <c r="A617" s="188" t="s">
        <v>613</v>
      </c>
      <c r="B617" s="168" t="s">
        <v>280</v>
      </c>
      <c r="C617" s="188" t="s">
        <v>605</v>
      </c>
      <c r="D617" s="186">
        <v>7</v>
      </c>
      <c r="E617" s="187" t="s">
        <v>290</v>
      </c>
      <c r="F617" s="186"/>
      <c r="G617" s="184">
        <v>0</v>
      </c>
      <c r="H617" s="172">
        <v>-10000</v>
      </c>
      <c r="I617" s="184">
        <v>600000</v>
      </c>
      <c r="J617" s="185">
        <v>600000</v>
      </c>
      <c r="K617" s="185">
        <v>375000</v>
      </c>
      <c r="L617" s="185">
        <v>550000</v>
      </c>
      <c r="M617" s="185">
        <v>415000</v>
      </c>
      <c r="N617" s="184">
        <v>0</v>
      </c>
      <c r="O617" s="184">
        <v>0</v>
      </c>
      <c r="P617" s="170">
        <f>SUM(I617:L617)</f>
        <v>2125000</v>
      </c>
      <c r="Q617" s="170">
        <f>SUM(P617-G617)</f>
        <v>2125000</v>
      </c>
      <c r="R617" s="170">
        <f>SUM(Q617-O617)</f>
        <v>2125000</v>
      </c>
      <c r="S617" s="170">
        <f>H617</f>
        <v>-10000</v>
      </c>
    </row>
    <row r="618" spans="1:19" ht="15.75" x14ac:dyDescent="0.25">
      <c r="A618" s="188" t="s">
        <v>614</v>
      </c>
      <c r="B618" s="168" t="s">
        <v>280</v>
      </c>
      <c r="C618" s="188" t="s">
        <v>615</v>
      </c>
      <c r="D618" s="186">
        <v>50</v>
      </c>
      <c r="E618" s="187" t="s">
        <v>290</v>
      </c>
      <c r="F618" s="186"/>
      <c r="G618" s="184"/>
      <c r="H618" s="172">
        <v>-2000</v>
      </c>
      <c r="I618" s="184">
        <v>320000</v>
      </c>
      <c r="J618" s="185"/>
      <c r="K618" s="185"/>
      <c r="L618" s="185"/>
      <c r="M618" s="185"/>
      <c r="N618" s="184"/>
      <c r="O618" s="184">
        <v>60264</v>
      </c>
      <c r="P618" s="170">
        <f>SUM(I618:L618)</f>
        <v>320000</v>
      </c>
      <c r="Q618" s="170">
        <f>SUM(P618-G618)</f>
        <v>320000</v>
      </c>
      <c r="R618" s="170">
        <f>SUM(Q618-O618)</f>
        <v>259736</v>
      </c>
      <c r="S618" s="170">
        <f>H618</f>
        <v>-2000</v>
      </c>
    </row>
    <row r="619" spans="1:19" ht="15.75" x14ac:dyDescent="0.25">
      <c r="A619" s="188" t="s">
        <v>616</v>
      </c>
      <c r="B619" s="168" t="s">
        <v>280</v>
      </c>
      <c r="C619" s="188" t="s">
        <v>617</v>
      </c>
      <c r="D619" s="186">
        <v>10</v>
      </c>
      <c r="E619" s="187" t="s">
        <v>290</v>
      </c>
      <c r="F619" s="186"/>
      <c r="G619" s="184">
        <v>0</v>
      </c>
      <c r="H619" s="184">
        <v>0</v>
      </c>
      <c r="I619" s="184">
        <v>25000</v>
      </c>
      <c r="J619" s="185">
        <v>25000</v>
      </c>
      <c r="K619" s="185">
        <v>20000</v>
      </c>
      <c r="L619" s="185">
        <v>0</v>
      </c>
      <c r="M619" s="185">
        <v>0</v>
      </c>
      <c r="N619" s="184">
        <v>0</v>
      </c>
      <c r="O619" s="184">
        <v>0</v>
      </c>
      <c r="P619" s="170">
        <f>SUM(I619:L619)</f>
        <v>70000</v>
      </c>
      <c r="Q619" s="170">
        <f>SUM(P619-G619)</f>
        <v>70000</v>
      </c>
      <c r="R619" s="170">
        <f>SUM(Q619-O619)</f>
        <v>70000</v>
      </c>
      <c r="S619" s="170">
        <f>H619</f>
        <v>0</v>
      </c>
    </row>
    <row r="620" spans="1:19" ht="15.75" x14ac:dyDescent="0.25">
      <c r="A620" s="188" t="s">
        <v>618</v>
      </c>
      <c r="B620" s="168" t="s">
        <v>280</v>
      </c>
      <c r="C620" s="188" t="s">
        <v>619</v>
      </c>
      <c r="D620" s="186">
        <v>7</v>
      </c>
      <c r="E620" s="187" t="s">
        <v>290</v>
      </c>
      <c r="F620" s="186"/>
      <c r="G620" s="184">
        <v>0</v>
      </c>
      <c r="H620" s="184">
        <v>0</v>
      </c>
      <c r="I620" s="185">
        <v>50000</v>
      </c>
      <c r="J620" s="185">
        <v>50000</v>
      </c>
      <c r="K620" s="185">
        <v>50000</v>
      </c>
      <c r="L620" s="185">
        <v>50000</v>
      </c>
      <c r="M620" s="185">
        <v>50000</v>
      </c>
      <c r="N620" s="184">
        <v>0</v>
      </c>
      <c r="O620" s="184">
        <v>0</v>
      </c>
      <c r="P620" s="170">
        <f>SUM(I620:L620)</f>
        <v>200000</v>
      </c>
      <c r="Q620" s="170">
        <f>SUM(P620-G620)</f>
        <v>200000</v>
      </c>
      <c r="R620" s="170">
        <f>SUM(Q620-O620)</f>
        <v>200000</v>
      </c>
      <c r="S620" s="170">
        <f>H620</f>
        <v>0</v>
      </c>
    </row>
    <row r="621" spans="1:19" ht="15.75" x14ac:dyDescent="0.25">
      <c r="A621" s="188" t="s">
        <v>620</v>
      </c>
      <c r="B621" s="168" t="s">
        <v>280</v>
      </c>
      <c r="C621" s="188" t="s">
        <v>621</v>
      </c>
      <c r="D621" s="186" t="s">
        <v>173</v>
      </c>
      <c r="E621" s="187" t="s">
        <v>290</v>
      </c>
      <c r="F621" s="186"/>
      <c r="G621" s="184">
        <v>0</v>
      </c>
      <c r="H621" s="184">
        <v>0</v>
      </c>
      <c r="I621" s="184">
        <v>25000</v>
      </c>
      <c r="J621" s="184">
        <v>25000</v>
      </c>
      <c r="K621" s="184">
        <v>25000</v>
      </c>
      <c r="L621" s="184">
        <v>25000</v>
      </c>
      <c r="M621" s="184">
        <v>25000</v>
      </c>
      <c r="N621" s="184">
        <v>0</v>
      </c>
      <c r="O621" s="184">
        <v>0</v>
      </c>
      <c r="P621" s="170">
        <f>SUM(I621:L621)</f>
        <v>100000</v>
      </c>
      <c r="Q621" s="170">
        <f>SUM(P621-G621)</f>
        <v>100000</v>
      </c>
      <c r="R621" s="170">
        <f>SUM(Q621-O621)</f>
        <v>100000</v>
      </c>
      <c r="S621" s="170">
        <f>H621</f>
        <v>0</v>
      </c>
    </row>
    <row r="622" spans="1:19" ht="15.75" x14ac:dyDescent="0.25">
      <c r="A622" s="188" t="s">
        <v>622</v>
      </c>
      <c r="B622" s="168" t="s">
        <v>280</v>
      </c>
      <c r="C622" s="188" t="s">
        <v>623</v>
      </c>
      <c r="D622" s="186" t="s">
        <v>173</v>
      </c>
      <c r="E622" s="187" t="s">
        <v>290</v>
      </c>
      <c r="F622" s="186"/>
      <c r="G622" s="184">
        <v>0</v>
      </c>
      <c r="H622" s="184">
        <v>0</v>
      </c>
      <c r="I622" s="185">
        <v>50000</v>
      </c>
      <c r="J622" s="185">
        <v>50000</v>
      </c>
      <c r="K622" s="185">
        <v>50000</v>
      </c>
      <c r="L622" s="185">
        <v>50000</v>
      </c>
      <c r="M622" s="185">
        <v>50000</v>
      </c>
      <c r="N622" s="184">
        <v>0</v>
      </c>
      <c r="O622" s="184">
        <v>0</v>
      </c>
      <c r="P622" s="170">
        <f>SUM(I622:L622)</f>
        <v>200000</v>
      </c>
      <c r="Q622" s="170">
        <f>SUM(P622-G622)</f>
        <v>200000</v>
      </c>
      <c r="R622" s="170">
        <f>SUM(Q622-O622)</f>
        <v>200000</v>
      </c>
      <c r="S622" s="170">
        <f>H622</f>
        <v>0</v>
      </c>
    </row>
    <row r="623" spans="1:19" ht="15.75" x14ac:dyDescent="0.25">
      <c r="A623" s="188" t="s">
        <v>624</v>
      </c>
      <c r="B623" s="168" t="s">
        <v>280</v>
      </c>
      <c r="C623" s="188" t="s">
        <v>625</v>
      </c>
      <c r="D623" s="186" t="s">
        <v>173</v>
      </c>
      <c r="E623" s="187" t="s">
        <v>290</v>
      </c>
      <c r="F623" s="186"/>
      <c r="G623" s="184">
        <v>0</v>
      </c>
      <c r="H623" s="184">
        <v>0</v>
      </c>
      <c r="I623" s="185">
        <v>65000</v>
      </c>
      <c r="J623" s="185">
        <v>65000</v>
      </c>
      <c r="K623" s="185">
        <v>0</v>
      </c>
      <c r="L623" s="185">
        <v>0</v>
      </c>
      <c r="M623" s="185"/>
      <c r="N623" s="184">
        <v>0</v>
      </c>
      <c r="O623" s="184">
        <v>0</v>
      </c>
      <c r="P623" s="170">
        <f>SUM(I623:L623)</f>
        <v>130000</v>
      </c>
      <c r="Q623" s="170">
        <f>SUM(P623-G623)</f>
        <v>130000</v>
      </c>
      <c r="R623" s="170">
        <f>SUM(Q623-O623)</f>
        <v>130000</v>
      </c>
      <c r="S623" s="170">
        <f>H623</f>
        <v>0</v>
      </c>
    </row>
    <row r="624" spans="1:19" ht="15.75" x14ac:dyDescent="0.25">
      <c r="A624" s="188" t="s">
        <v>626</v>
      </c>
      <c r="B624" s="168" t="s">
        <v>280</v>
      </c>
      <c r="C624" s="188" t="s">
        <v>625</v>
      </c>
      <c r="D624" s="186">
        <v>50</v>
      </c>
      <c r="E624" s="187" t="s">
        <v>290</v>
      </c>
      <c r="F624" s="186" t="s">
        <v>627</v>
      </c>
      <c r="G624" s="184">
        <v>2756325</v>
      </c>
      <c r="H624" s="184">
        <v>0</v>
      </c>
      <c r="I624" s="185">
        <v>0</v>
      </c>
      <c r="J624" s="185">
        <v>3046000</v>
      </c>
      <c r="K624" s="185">
        <v>0</v>
      </c>
      <c r="L624" s="185">
        <v>0</v>
      </c>
      <c r="M624" s="185"/>
      <c r="N624" s="184">
        <v>0</v>
      </c>
      <c r="O624" s="184">
        <v>0</v>
      </c>
      <c r="P624" s="170">
        <f>SUM(I624:L624)</f>
        <v>3046000</v>
      </c>
      <c r="Q624" s="170">
        <f>SUM(P624-G624)</f>
        <v>289675</v>
      </c>
      <c r="R624" s="170">
        <f>SUM(Q624-O624)</f>
        <v>289675</v>
      </c>
      <c r="S624" s="170">
        <f>H624</f>
        <v>0</v>
      </c>
    </row>
    <row r="625" spans="1:19" ht="15.75" x14ac:dyDescent="0.25">
      <c r="A625" s="188" t="s">
        <v>628</v>
      </c>
      <c r="B625" s="168" t="s">
        <v>280</v>
      </c>
      <c r="C625" s="188" t="s">
        <v>629</v>
      </c>
      <c r="D625" s="186">
        <v>20</v>
      </c>
      <c r="E625" s="187" t="s">
        <v>290</v>
      </c>
      <c r="F625" s="186"/>
      <c r="G625" s="184">
        <v>0</v>
      </c>
      <c r="H625" s="184">
        <v>0</v>
      </c>
      <c r="I625" s="185">
        <v>0</v>
      </c>
      <c r="J625" s="184">
        <v>150000</v>
      </c>
      <c r="K625" s="185">
        <v>0</v>
      </c>
      <c r="L625" s="185">
        <v>0</v>
      </c>
      <c r="M625" s="185"/>
      <c r="N625" s="184">
        <v>0</v>
      </c>
      <c r="O625" s="184">
        <v>0</v>
      </c>
      <c r="P625" s="170">
        <f>SUM(I625:L625)</f>
        <v>150000</v>
      </c>
      <c r="Q625" s="170">
        <f>SUM(P625-G625)</f>
        <v>150000</v>
      </c>
      <c r="R625" s="170">
        <f>SUM(Q625-O625)</f>
        <v>150000</v>
      </c>
      <c r="S625" s="170">
        <f>H625</f>
        <v>0</v>
      </c>
    </row>
    <row r="626" spans="1:19" ht="15.75" x14ac:dyDescent="0.25">
      <c r="A626" s="188" t="s">
        <v>630</v>
      </c>
      <c r="B626" s="168" t="s">
        <v>280</v>
      </c>
      <c r="C626" s="188" t="s">
        <v>625</v>
      </c>
      <c r="D626" s="186" t="s">
        <v>173</v>
      </c>
      <c r="E626" s="187" t="s">
        <v>290</v>
      </c>
      <c r="F626" s="186"/>
      <c r="G626" s="184"/>
      <c r="H626" s="184"/>
      <c r="I626" s="185"/>
      <c r="J626" s="184"/>
      <c r="K626" s="185">
        <v>25000</v>
      </c>
      <c r="L626" s="185">
        <v>50000</v>
      </c>
      <c r="M626" s="185">
        <v>50000</v>
      </c>
      <c r="N626" s="184"/>
      <c r="O626" s="184">
        <v>0</v>
      </c>
      <c r="P626" s="170">
        <f>SUM(I626:L626)</f>
        <v>75000</v>
      </c>
      <c r="Q626" s="170">
        <f>SUM(P626-G626)</f>
        <v>75000</v>
      </c>
      <c r="R626" s="170">
        <f>SUM(Q626-O626)</f>
        <v>75000</v>
      </c>
      <c r="S626" s="170">
        <f>H626</f>
        <v>0</v>
      </c>
    </row>
    <row r="627" spans="1:19" ht="15.75" x14ac:dyDescent="0.25">
      <c r="A627" s="188" t="s">
        <v>631</v>
      </c>
      <c r="B627" s="168" t="s">
        <v>286</v>
      </c>
      <c r="C627" s="188" t="s">
        <v>609</v>
      </c>
      <c r="D627" s="186">
        <v>50</v>
      </c>
      <c r="E627" s="187" t="s">
        <v>35</v>
      </c>
      <c r="F627" s="186"/>
      <c r="G627" s="184">
        <v>0</v>
      </c>
      <c r="H627" s="184">
        <v>0</v>
      </c>
      <c r="I627" s="185">
        <v>0</v>
      </c>
      <c r="J627" s="184">
        <v>0</v>
      </c>
      <c r="K627" s="185">
        <v>250000</v>
      </c>
      <c r="L627" s="185">
        <v>0</v>
      </c>
      <c r="M627" s="185"/>
      <c r="N627" s="184">
        <v>0</v>
      </c>
      <c r="O627" s="184">
        <v>0</v>
      </c>
      <c r="P627" s="170">
        <f>SUM(I627:L627)</f>
        <v>250000</v>
      </c>
      <c r="Q627" s="170">
        <f>SUM(P627-G627)</f>
        <v>250000</v>
      </c>
      <c r="R627" s="170">
        <f>SUM(Q627-O627)</f>
        <v>250000</v>
      </c>
      <c r="S627" s="170">
        <f>H627</f>
        <v>0</v>
      </c>
    </row>
    <row r="628" spans="1:19" ht="15.75" x14ac:dyDescent="0.25">
      <c r="A628" s="182"/>
      <c r="B628" s="183"/>
      <c r="C628" s="182"/>
      <c r="D628" s="181"/>
      <c r="E628" s="168"/>
      <c r="F628" s="181"/>
      <c r="G628" s="165">
        <f>SUM(G617:G625)</f>
        <v>2756325</v>
      </c>
      <c r="H628" s="165">
        <f>SUM(H617:H625)</f>
        <v>-12000</v>
      </c>
      <c r="I628" s="165">
        <f>SUM(I617:I625)</f>
        <v>1135000</v>
      </c>
      <c r="J628" s="165">
        <f>SUM(J617:J625)</f>
        <v>4011000</v>
      </c>
      <c r="K628" s="165">
        <f>SUM(K617:K625)</f>
        <v>520000</v>
      </c>
      <c r="L628" s="165">
        <f>SUM(L617:L625)</f>
        <v>675000</v>
      </c>
      <c r="M628" s="165">
        <f>SUM(M617:M625)</f>
        <v>540000</v>
      </c>
      <c r="N628" s="165">
        <f>SUM(N617:N625)</f>
        <v>0</v>
      </c>
      <c r="O628" s="165">
        <f>SUM(O617:O625)</f>
        <v>60264</v>
      </c>
      <c r="P628" s="165">
        <f>SUM(P617:P625)</f>
        <v>6341000</v>
      </c>
      <c r="Q628" s="165">
        <f>SUM(Q617:Q625)</f>
        <v>3584675</v>
      </c>
      <c r="R628" s="165">
        <f>SUM(R617:R625)</f>
        <v>3524411</v>
      </c>
      <c r="S628" s="165">
        <f>SUM(S617:S625)</f>
        <v>-12000</v>
      </c>
    </row>
    <row r="629" spans="1:19" ht="15.75" x14ac:dyDescent="0.25">
      <c r="A629" s="180" t="s">
        <v>26</v>
      </c>
      <c r="B629" s="179"/>
      <c r="C629" s="178"/>
      <c r="D629" s="178"/>
      <c r="E629" s="178"/>
      <c r="F629" s="178"/>
      <c r="G629" s="177"/>
      <c r="H629" s="177"/>
      <c r="I629" s="177"/>
      <c r="J629" s="177"/>
      <c r="K629" s="177"/>
      <c r="L629" s="177"/>
      <c r="M629" s="177"/>
      <c r="N629" s="177"/>
      <c r="O629" s="177"/>
      <c r="P629" s="177"/>
      <c r="Q629" s="177" t="s">
        <v>27</v>
      </c>
      <c r="R629" s="177"/>
      <c r="S629" s="176"/>
    </row>
    <row r="630" spans="1:19" ht="15.75" x14ac:dyDescent="0.25">
      <c r="A630" s="173"/>
      <c r="B630" s="168"/>
      <c r="C630" s="173"/>
      <c r="D630" s="175"/>
      <c r="E630" s="174"/>
      <c r="F630" s="173"/>
      <c r="G630" s="171"/>
      <c r="H630" s="172"/>
      <c r="I630" s="171"/>
      <c r="J630" s="171"/>
      <c r="K630" s="171"/>
      <c r="L630" s="171"/>
      <c r="M630" s="171"/>
      <c r="N630" s="171"/>
      <c r="O630" s="171"/>
      <c r="P630" s="170">
        <f>SUM(I630:O630)</f>
        <v>0</v>
      </c>
      <c r="Q630" s="170">
        <f>(P630-G630)</f>
        <v>0</v>
      </c>
      <c r="R630" s="170">
        <f>(Q630-O630)</f>
        <v>0</v>
      </c>
      <c r="S630" s="170">
        <f>H630</f>
        <v>0</v>
      </c>
    </row>
    <row r="631" spans="1:19" ht="15.75" x14ac:dyDescent="0.25">
      <c r="A631" s="169"/>
      <c r="B631" s="168"/>
      <c r="C631" s="167"/>
      <c r="D631" s="166"/>
      <c r="E631" s="167"/>
      <c r="F631" s="166"/>
      <c r="G631" s="165">
        <f>SUM(G630:G630)</f>
        <v>0</v>
      </c>
      <c r="H631" s="165">
        <f>SUM(H630:H630)</f>
        <v>0</v>
      </c>
      <c r="I631" s="165">
        <f>SUM(I630:I630)</f>
        <v>0</v>
      </c>
      <c r="J631" s="165">
        <f>SUM(J630:J630)</f>
        <v>0</v>
      </c>
      <c r="K631" s="165">
        <f>SUM(K630:K630)</f>
        <v>0</v>
      </c>
      <c r="L631" s="165">
        <f>SUM(L630:L630)</f>
        <v>0</v>
      </c>
      <c r="M631" s="165"/>
      <c r="N631" s="165">
        <f>SUM(N630:N630)</f>
        <v>0</v>
      </c>
      <c r="O631" s="165">
        <f>SUM(O630:O630)</f>
        <v>0</v>
      </c>
      <c r="P631" s="165">
        <f>SUM(P630:P630)</f>
        <v>0</v>
      </c>
      <c r="Q631" s="165">
        <f>SUM(Q630:Q630)</f>
        <v>0</v>
      </c>
      <c r="R631" s="165">
        <f>SUM(R630:R630)</f>
        <v>0</v>
      </c>
      <c r="S631" s="165">
        <f>SUM(S630:S630)</f>
        <v>0</v>
      </c>
    </row>
    <row r="632" spans="1:19" ht="16.5" thickBot="1" x14ac:dyDescent="0.3">
      <c r="A632" s="164"/>
      <c r="B632" s="163"/>
      <c r="C632" s="162"/>
      <c r="D632" s="161"/>
      <c r="E632" s="162"/>
      <c r="F632" s="161"/>
      <c r="G632" s="160"/>
      <c r="H632" s="160"/>
      <c r="I632" s="158"/>
      <c r="J632" s="158"/>
      <c r="K632" s="158"/>
      <c r="L632" s="158"/>
      <c r="M632" s="158"/>
      <c r="N632" s="158"/>
      <c r="O632" s="158"/>
      <c r="P632" s="159"/>
      <c r="Q632" s="159"/>
      <c r="R632" s="158"/>
      <c r="S632" s="158"/>
    </row>
    <row r="633" spans="1:19" ht="17.25" thickTop="1" thickBot="1" x14ac:dyDescent="0.3">
      <c r="A633" s="157" t="s">
        <v>28</v>
      </c>
      <c r="B633" s="156"/>
      <c r="C633" s="155"/>
      <c r="D633" s="155"/>
      <c r="E633" s="155"/>
      <c r="F633" s="155"/>
      <c r="G633" s="154">
        <f>SUM(G612+G615+G628+G631)</f>
        <v>2756325</v>
      </c>
      <c r="H633" s="154">
        <f>SUM(H612+H615+H628+H631)</f>
        <v>-12000</v>
      </c>
      <c r="I633" s="154">
        <f>SUM(I612+I615+I628+I631)</f>
        <v>1135000</v>
      </c>
      <c r="J633" s="154">
        <f>SUM(J612+J615+J628+J631)</f>
        <v>4011000</v>
      </c>
      <c r="K633" s="154">
        <f>SUM(K612+K615+K628+K631)</f>
        <v>520000</v>
      </c>
      <c r="L633" s="154">
        <f>SUM(L612+L615+L628+L631)</f>
        <v>675000</v>
      </c>
      <c r="M633" s="154">
        <f>SUM(M612+M615+M628+M631)</f>
        <v>540000</v>
      </c>
      <c r="N633" s="154">
        <f>SUM(N612+N615+N628+N631)</f>
        <v>0</v>
      </c>
      <c r="O633" s="154">
        <f>SUM(O612+O615+O628+O631)</f>
        <v>60264</v>
      </c>
      <c r="P633" s="154">
        <f>SUM(P612+P615+P628+P631)</f>
        <v>6341000</v>
      </c>
      <c r="Q633" s="154">
        <f>SUM(Q612+Q615+Q628+Q631)</f>
        <v>3584675</v>
      </c>
      <c r="R633" s="154">
        <f>SUM(R612+R615+R628+R631)</f>
        <v>3524411</v>
      </c>
      <c r="S633" s="154">
        <f>SUM(S612+S615+S628+S631)</f>
        <v>-12000</v>
      </c>
    </row>
    <row r="634" spans="1:19" s="1" customFormat="1" ht="17.25" thickTop="1" thickBot="1" x14ac:dyDescent="0.3">
      <c r="A634" s="3"/>
      <c r="B634" s="3"/>
      <c r="C634" s="3"/>
      <c r="D634" s="3"/>
      <c r="E634" s="3"/>
      <c r="F634" s="3"/>
      <c r="G634" s="3"/>
      <c r="H634" s="3"/>
      <c r="I634" s="3"/>
      <c r="J634" s="3"/>
      <c r="K634" s="3"/>
      <c r="L634" s="3"/>
      <c r="M634" s="3"/>
      <c r="N634" s="3"/>
      <c r="O634" s="3"/>
      <c r="P634" s="3"/>
      <c r="Q634" s="3"/>
      <c r="R634" s="3"/>
      <c r="S634" s="3"/>
    </row>
    <row r="635" spans="1:19" ht="15.75" thickTop="1" x14ac:dyDescent="0.25">
      <c r="A635" s="61" t="s">
        <v>632</v>
      </c>
      <c r="B635" s="60"/>
      <c r="C635" s="60"/>
      <c r="D635" s="60"/>
      <c r="E635" s="60"/>
      <c r="F635" s="60"/>
      <c r="G635" s="60"/>
      <c r="H635" s="60"/>
      <c r="I635" s="60"/>
      <c r="J635" s="60"/>
      <c r="K635" s="60"/>
      <c r="L635" s="60"/>
      <c r="M635" s="60"/>
      <c r="N635" s="60"/>
      <c r="O635" s="60"/>
      <c r="P635" s="60"/>
      <c r="Q635" s="60"/>
      <c r="R635" s="60"/>
      <c r="S635" s="60"/>
    </row>
    <row r="636" spans="1:19" x14ac:dyDescent="0.25">
      <c r="A636" s="59"/>
      <c r="B636" s="59"/>
      <c r="C636" s="59"/>
      <c r="D636" s="59"/>
      <c r="E636" s="59"/>
      <c r="F636" s="59"/>
      <c r="G636" s="59"/>
      <c r="H636" s="59"/>
      <c r="I636" s="59"/>
      <c r="J636" s="59"/>
      <c r="K636" s="59"/>
      <c r="L636" s="59"/>
      <c r="M636" s="59"/>
      <c r="N636" s="59"/>
      <c r="O636" s="59"/>
      <c r="P636" s="59"/>
      <c r="Q636" s="59"/>
      <c r="R636" s="59"/>
      <c r="S636" s="59"/>
    </row>
    <row r="637" spans="1:19" ht="47.25" x14ac:dyDescent="0.25">
      <c r="A637" s="58" t="s">
        <v>0</v>
      </c>
      <c r="B637" s="56" t="s">
        <v>1</v>
      </c>
      <c r="C637" s="56" t="s">
        <v>2</v>
      </c>
      <c r="D637" s="57" t="s">
        <v>3</v>
      </c>
      <c r="E637" s="55" t="s">
        <v>4</v>
      </c>
      <c r="F637" s="57" t="s">
        <v>5</v>
      </c>
      <c r="G637" s="57" t="s">
        <v>6</v>
      </c>
      <c r="H637" s="57" t="s">
        <v>7</v>
      </c>
      <c r="I637" s="56" t="s">
        <v>8</v>
      </c>
      <c r="J637" s="56" t="s">
        <v>9</v>
      </c>
      <c r="K637" s="56" t="s">
        <v>10</v>
      </c>
      <c r="L637" s="56" t="s">
        <v>11</v>
      </c>
      <c r="M637" s="56" t="s">
        <v>12</v>
      </c>
      <c r="N637" s="56" t="s">
        <v>13</v>
      </c>
      <c r="O637" s="55" t="s">
        <v>14</v>
      </c>
      <c r="P637" s="55" t="s">
        <v>15</v>
      </c>
      <c r="Q637" s="55" t="s">
        <v>16</v>
      </c>
      <c r="R637" s="55" t="s">
        <v>17</v>
      </c>
      <c r="S637" s="55" t="s">
        <v>18</v>
      </c>
    </row>
    <row r="638" spans="1:19" ht="15.75" x14ac:dyDescent="0.25">
      <c r="A638" s="54" t="s">
        <v>19</v>
      </c>
      <c r="B638" s="52"/>
      <c r="C638" s="53"/>
      <c r="D638" s="52"/>
      <c r="E638" s="52"/>
      <c r="F638" s="52"/>
      <c r="G638" s="51"/>
      <c r="H638" s="51"/>
      <c r="I638" s="51"/>
      <c r="J638" s="51"/>
      <c r="K638" s="51"/>
      <c r="L638" s="51"/>
      <c r="M638" s="51"/>
      <c r="N638" s="51"/>
      <c r="O638" s="51"/>
      <c r="P638" s="51"/>
      <c r="Q638" s="51"/>
      <c r="R638" s="51"/>
      <c r="S638" s="31"/>
    </row>
    <row r="639" spans="1:19" ht="16.5" thickBot="1" x14ac:dyDescent="0.3">
      <c r="A639" s="48"/>
      <c r="B639" s="49"/>
      <c r="C639" s="48"/>
      <c r="D639" s="46"/>
      <c r="E639" s="47"/>
      <c r="F639" s="46"/>
      <c r="G639" s="44"/>
      <c r="H639" s="45"/>
      <c r="I639" s="44"/>
      <c r="J639" s="44"/>
      <c r="K639" s="44"/>
      <c r="L639" s="44"/>
      <c r="M639" s="44"/>
      <c r="N639" s="44"/>
      <c r="O639" s="44"/>
      <c r="P639" s="43">
        <f>SUM(I639:O639)</f>
        <v>0</v>
      </c>
      <c r="Q639" s="43">
        <f>SUM(P639-G639)</f>
        <v>0</v>
      </c>
      <c r="R639" s="43">
        <f>SUM(Q639-O639)</f>
        <v>0</v>
      </c>
      <c r="S639" s="43">
        <f>H639</f>
        <v>0</v>
      </c>
    </row>
    <row r="640" spans="1:19" ht="16.5" thickTop="1" x14ac:dyDescent="0.25">
      <c r="A640" s="37"/>
      <c r="B640" s="36"/>
      <c r="C640" s="42"/>
      <c r="D640" s="41"/>
      <c r="E640" s="20"/>
      <c r="F640" s="17"/>
      <c r="G640" s="16">
        <f>SUM(G639:G639)</f>
        <v>0</v>
      </c>
      <c r="H640" s="16">
        <f>SUM(H639:H639)</f>
        <v>0</v>
      </c>
      <c r="I640" s="16">
        <f>SUM(I639:I639)</f>
        <v>0</v>
      </c>
      <c r="J640" s="16">
        <f>SUM(J639:J639)</f>
        <v>0</v>
      </c>
      <c r="K640" s="16">
        <f>SUM(K639:K639)</f>
        <v>0</v>
      </c>
      <c r="L640" s="16">
        <f>SUM(L639:L639)</f>
        <v>0</v>
      </c>
      <c r="M640" s="16">
        <f>SUM(M639:M639)</f>
        <v>0</v>
      </c>
      <c r="N640" s="16">
        <f>SUM(N639:N639)</f>
        <v>0</v>
      </c>
      <c r="O640" s="16">
        <f>SUM(O639:O639)</f>
        <v>0</v>
      </c>
      <c r="P640" s="16">
        <f>SUM(P639:P639)</f>
        <v>0</v>
      </c>
      <c r="Q640" s="16">
        <f>SUM(Q639:Q639)</f>
        <v>0</v>
      </c>
      <c r="R640" s="16">
        <f>SUM(R639:R639)</f>
        <v>0</v>
      </c>
      <c r="S640" s="16">
        <f>SUM(S639:S639)</f>
        <v>0</v>
      </c>
    </row>
    <row r="641" spans="1:19" ht="15.75" x14ac:dyDescent="0.25">
      <c r="A641" s="34" t="s">
        <v>24</v>
      </c>
      <c r="B641" s="33"/>
      <c r="C641" s="33"/>
      <c r="D641" s="33"/>
      <c r="E641" s="33"/>
      <c r="F641" s="33"/>
      <c r="G641" s="32"/>
      <c r="H641" s="32"/>
      <c r="I641" s="32"/>
      <c r="J641" s="32"/>
      <c r="K641" s="32"/>
      <c r="L641" s="32"/>
      <c r="M641" s="32"/>
      <c r="N641" s="32"/>
      <c r="O641" s="32"/>
      <c r="P641" s="32"/>
      <c r="Q641" s="32"/>
      <c r="R641" s="32"/>
      <c r="S641" s="32"/>
    </row>
    <row r="642" spans="1:19" ht="16.5" thickBot="1" x14ac:dyDescent="0.3">
      <c r="A642" s="153"/>
      <c r="B642" s="152"/>
      <c r="C642" s="149"/>
      <c r="D642" s="151"/>
      <c r="E642" s="150"/>
      <c r="F642" s="149"/>
      <c r="G642" s="147"/>
      <c r="H642" s="148"/>
      <c r="I642" s="147"/>
      <c r="J642" s="147"/>
      <c r="K642" s="147"/>
      <c r="L642" s="147"/>
      <c r="M642" s="147"/>
      <c r="N642" s="147"/>
      <c r="O642" s="147"/>
      <c r="P642" s="43">
        <f>SUM(I642:O642)</f>
        <v>0</v>
      </c>
      <c r="Q642" s="43">
        <f>SUM(P642-G642)</f>
        <v>0</v>
      </c>
      <c r="R642" s="43">
        <f>SUM(Q642-O642)</f>
        <v>0</v>
      </c>
      <c r="S642" s="146">
        <f>H642</f>
        <v>0</v>
      </c>
    </row>
    <row r="643" spans="1:19" ht="16.5" thickTop="1" x14ac:dyDescent="0.25">
      <c r="A643" s="37"/>
      <c r="B643" s="36"/>
      <c r="C643" s="18"/>
      <c r="D643" s="19"/>
      <c r="E643" s="20"/>
      <c r="F643" s="17"/>
      <c r="G643" s="38">
        <f>SUM(G642:G642)</f>
        <v>0</v>
      </c>
      <c r="H643" s="38">
        <f>SUM(H642:H642)</f>
        <v>0</v>
      </c>
      <c r="I643" s="38">
        <f>SUM(I642:I642)</f>
        <v>0</v>
      </c>
      <c r="J643" s="38">
        <f>SUM(J642:J642)</f>
        <v>0</v>
      </c>
      <c r="K643" s="38">
        <f>SUM(K642:K642)</f>
        <v>0</v>
      </c>
      <c r="L643" s="38">
        <f>SUM(L642:L642)</f>
        <v>0</v>
      </c>
      <c r="M643" s="38">
        <f>SUM(M642:M642)</f>
        <v>0</v>
      </c>
      <c r="N643" s="38">
        <f>SUM(N642:N642)</f>
        <v>0</v>
      </c>
      <c r="O643" s="38">
        <f>SUM(O642:O642)</f>
        <v>0</v>
      </c>
      <c r="P643" s="38">
        <f>SUM(P642:P642)</f>
        <v>0</v>
      </c>
      <c r="Q643" s="38">
        <f>SUM(Q642:Q642)</f>
        <v>0</v>
      </c>
      <c r="R643" s="38">
        <f>SUM(R642:R642)</f>
        <v>0</v>
      </c>
      <c r="S643" s="38">
        <f>SUM(S642:S642)</f>
        <v>0</v>
      </c>
    </row>
    <row r="644" spans="1:19" ht="15.75" x14ac:dyDescent="0.25">
      <c r="A644" s="34" t="s">
        <v>25</v>
      </c>
      <c r="B644" s="33"/>
      <c r="C644" s="52"/>
      <c r="D644" s="52"/>
      <c r="E644" s="52"/>
      <c r="F644" s="33"/>
      <c r="G644" s="32"/>
      <c r="H644" s="32"/>
      <c r="I644" s="32"/>
      <c r="J644" s="32"/>
      <c r="K644" s="32"/>
      <c r="L644" s="32"/>
      <c r="M644" s="32"/>
      <c r="N644" s="32"/>
      <c r="O644" s="32"/>
      <c r="P644" s="32"/>
      <c r="Q644" s="32"/>
      <c r="R644" s="32"/>
      <c r="S644" s="32"/>
    </row>
    <row r="645" spans="1:19" ht="15.75" x14ac:dyDescent="0.25">
      <c r="A645" s="145" t="s">
        <v>633</v>
      </c>
      <c r="B645" s="144" t="s">
        <v>21</v>
      </c>
      <c r="C645" s="143" t="s">
        <v>634</v>
      </c>
      <c r="D645" s="142" t="s">
        <v>39</v>
      </c>
      <c r="E645" s="141" t="s">
        <v>177</v>
      </c>
      <c r="F645" s="140"/>
      <c r="G645" s="138"/>
      <c r="H645" s="139"/>
      <c r="I645" s="138">
        <v>5000</v>
      </c>
      <c r="J645" s="138">
        <v>5000</v>
      </c>
      <c r="K645" s="138">
        <v>5000</v>
      </c>
      <c r="L645" s="138"/>
      <c r="M645" s="138"/>
      <c r="N645" s="138"/>
      <c r="O645" s="138"/>
      <c r="P645" s="23">
        <f>SUM(I645:O645)</f>
        <v>15000</v>
      </c>
      <c r="Q645" s="23">
        <f>SUM(P645-G645)</f>
        <v>15000</v>
      </c>
      <c r="R645" s="23">
        <f>SUM(Q645-O645)</f>
        <v>15000</v>
      </c>
      <c r="S645" s="23">
        <f>H645</f>
        <v>0</v>
      </c>
    </row>
    <row r="646" spans="1:19" ht="15.75" x14ac:dyDescent="0.25">
      <c r="A646" s="136" t="s">
        <v>635</v>
      </c>
      <c r="B646" s="132" t="s">
        <v>21</v>
      </c>
      <c r="C646" s="136" t="s">
        <v>636</v>
      </c>
      <c r="D646" s="131" t="s">
        <v>637</v>
      </c>
      <c r="E646" s="137" t="s">
        <v>177</v>
      </c>
      <c r="F646" s="136"/>
      <c r="G646" s="129"/>
      <c r="H646" s="130"/>
      <c r="I646" s="134"/>
      <c r="J646" s="129"/>
      <c r="K646" s="129"/>
      <c r="L646" s="129"/>
      <c r="M646" s="129"/>
      <c r="N646" s="129"/>
      <c r="O646" s="129"/>
      <c r="P646" s="23">
        <f>SUM(I646:O646)</f>
        <v>0</v>
      </c>
      <c r="Q646" s="23">
        <f>SUM(P646-G646)</f>
        <v>0</v>
      </c>
      <c r="R646" s="23">
        <f>SUM(Q646-O646)</f>
        <v>0</v>
      </c>
      <c r="S646" s="23">
        <f>H646</f>
        <v>0</v>
      </c>
    </row>
    <row r="647" spans="1:19" ht="15.75" x14ac:dyDescent="0.25">
      <c r="A647" s="136" t="s">
        <v>638</v>
      </c>
      <c r="B647" s="132" t="s">
        <v>21</v>
      </c>
      <c r="C647" s="136" t="s">
        <v>639</v>
      </c>
      <c r="D647" s="131" t="s">
        <v>640</v>
      </c>
      <c r="E647" s="137" t="s">
        <v>177</v>
      </c>
      <c r="F647" s="136"/>
      <c r="G647" s="129"/>
      <c r="H647" s="130"/>
      <c r="I647" s="129"/>
      <c r="J647" s="129"/>
      <c r="K647" s="129"/>
      <c r="L647" s="129"/>
      <c r="M647" s="129"/>
      <c r="N647" s="129"/>
      <c r="O647" s="129"/>
      <c r="P647" s="23">
        <f>SUM(I647:O647)</f>
        <v>0</v>
      </c>
      <c r="Q647" s="23">
        <f>SUM(P647-G647)</f>
        <v>0</v>
      </c>
      <c r="R647" s="23">
        <f>SUM(Q647-O647)</f>
        <v>0</v>
      </c>
      <c r="S647" s="23">
        <f>H647</f>
        <v>0</v>
      </c>
    </row>
    <row r="648" spans="1:19" ht="15.75" x14ac:dyDescent="0.25">
      <c r="A648" s="136" t="s">
        <v>641</v>
      </c>
      <c r="B648" s="132" t="s">
        <v>184</v>
      </c>
      <c r="C648" s="136" t="s">
        <v>642</v>
      </c>
      <c r="D648" s="131" t="s">
        <v>643</v>
      </c>
      <c r="E648" s="137" t="s">
        <v>22</v>
      </c>
      <c r="F648" s="136"/>
      <c r="G648" s="129"/>
      <c r="H648" s="130"/>
      <c r="I648" s="129">
        <v>10000</v>
      </c>
      <c r="J648" s="129">
        <v>10000</v>
      </c>
      <c r="K648" s="129">
        <v>10000</v>
      </c>
      <c r="L648" s="129">
        <v>10000</v>
      </c>
      <c r="M648" s="129"/>
      <c r="N648" s="129"/>
      <c r="O648" s="129"/>
      <c r="P648" s="23">
        <f>SUM(I648:O648)</f>
        <v>40000</v>
      </c>
      <c r="Q648" s="23">
        <f>SUM(P648-G648)</f>
        <v>40000</v>
      </c>
      <c r="R648" s="23">
        <f>SUM(Q648-O648)</f>
        <v>40000</v>
      </c>
      <c r="S648" s="23">
        <f>H648</f>
        <v>0</v>
      </c>
    </row>
    <row r="649" spans="1:19" ht="15.75" x14ac:dyDescent="0.25">
      <c r="A649" s="134" t="s">
        <v>644</v>
      </c>
      <c r="B649" s="135" t="s">
        <v>21</v>
      </c>
      <c r="C649" s="134" t="s">
        <v>645</v>
      </c>
      <c r="D649" s="133" t="s">
        <v>646</v>
      </c>
      <c r="E649" s="132" t="s">
        <v>177</v>
      </c>
      <c r="F649" s="131"/>
      <c r="G649" s="129"/>
      <c r="H649" s="130"/>
      <c r="I649" s="129"/>
      <c r="J649" s="129"/>
      <c r="K649" s="129"/>
      <c r="L649" s="129"/>
      <c r="M649" s="129"/>
      <c r="N649" s="129"/>
      <c r="O649" s="129"/>
      <c r="P649" s="23">
        <f>SUM(I649:O649)</f>
        <v>0</v>
      </c>
      <c r="Q649" s="23">
        <f>SUM(P649-G649)</f>
        <v>0</v>
      </c>
      <c r="R649" s="23">
        <f>SUM(Q649-O649)</f>
        <v>0</v>
      </c>
      <c r="S649" s="23">
        <f>H649</f>
        <v>0</v>
      </c>
    </row>
    <row r="650" spans="1:19" ht="15.75" x14ac:dyDescent="0.25">
      <c r="A650" s="64"/>
      <c r="B650" s="64"/>
      <c r="C650" s="64"/>
      <c r="D650" s="64"/>
      <c r="E650" s="64"/>
      <c r="F650" s="128"/>
      <c r="G650" s="127">
        <f>SUM(G645:G645)</f>
        <v>0</v>
      </c>
      <c r="H650" s="127">
        <f>SUM(H645:H645)</f>
        <v>0</v>
      </c>
      <c r="I650" s="127">
        <f>SUM(I645:I645)</f>
        <v>5000</v>
      </c>
      <c r="J650" s="127">
        <f>SUM(J645:J645)</f>
        <v>5000</v>
      </c>
      <c r="K650" s="127">
        <f>SUM(K645:K645)</f>
        <v>5000</v>
      </c>
      <c r="L650" s="127">
        <f>SUM(L645:L645)</f>
        <v>0</v>
      </c>
      <c r="M650" s="127">
        <f>SUM(M645:M645)</f>
        <v>0</v>
      </c>
      <c r="N650" s="127">
        <f>SUM(N645:N645)</f>
        <v>0</v>
      </c>
      <c r="O650" s="127">
        <f>SUM(O645:O645)</f>
        <v>0</v>
      </c>
      <c r="P650" s="127">
        <f>SUM(P645:P649)</f>
        <v>55000</v>
      </c>
      <c r="Q650" s="127">
        <f>SUM(Q645:Q649)</f>
        <v>55000</v>
      </c>
      <c r="R650" s="127">
        <f>SUM(R645:R649)</f>
        <v>55000</v>
      </c>
      <c r="S650" s="127">
        <f>SUM(S645:S649)</f>
        <v>0</v>
      </c>
    </row>
    <row r="651" spans="1:19" ht="15.75" x14ac:dyDescent="0.25">
      <c r="A651" s="34" t="s">
        <v>26</v>
      </c>
      <c r="B651" s="33"/>
      <c r="C651" s="33"/>
      <c r="D651" s="33"/>
      <c r="E651" s="33"/>
      <c r="F651" s="33"/>
      <c r="G651" s="32"/>
      <c r="H651" s="32"/>
      <c r="I651" s="32"/>
      <c r="J651" s="32"/>
      <c r="K651" s="32"/>
      <c r="L651" s="32"/>
      <c r="M651" s="32"/>
      <c r="N651" s="32"/>
      <c r="O651" s="32"/>
      <c r="P651" s="32"/>
      <c r="Q651" s="32" t="s">
        <v>27</v>
      </c>
      <c r="R651" s="32"/>
      <c r="S651" s="31"/>
    </row>
    <row r="652" spans="1:19" ht="15.75" x14ac:dyDescent="0.25">
      <c r="A652" s="27" t="s">
        <v>647</v>
      </c>
      <c r="B652" s="30" t="s">
        <v>21</v>
      </c>
      <c r="C652" s="27" t="s">
        <v>648</v>
      </c>
      <c r="D652" s="29" t="s">
        <v>80</v>
      </c>
      <c r="E652" s="28" t="s">
        <v>177</v>
      </c>
      <c r="F652" s="27"/>
      <c r="G652" s="24"/>
      <c r="H652" s="26"/>
      <c r="I652" s="26">
        <v>72000</v>
      </c>
      <c r="J652" s="26">
        <v>72000</v>
      </c>
      <c r="K652" s="26">
        <v>72000</v>
      </c>
      <c r="L652" s="26">
        <v>72000</v>
      </c>
      <c r="M652" s="26"/>
      <c r="N652" s="24"/>
      <c r="O652" s="24"/>
      <c r="P652" s="23">
        <f>SUM(I652:O652)</f>
        <v>288000</v>
      </c>
      <c r="Q652" s="23">
        <f>SUM(P652-G652)</f>
        <v>288000</v>
      </c>
      <c r="R652" s="23">
        <f>SUM(Q652-O652)</f>
        <v>288000</v>
      </c>
      <c r="S652" s="23">
        <f>H652</f>
        <v>0</v>
      </c>
    </row>
    <row r="653" spans="1:19" ht="15.75" x14ac:dyDescent="0.25">
      <c r="A653" s="27" t="s">
        <v>649</v>
      </c>
      <c r="B653" s="30" t="s">
        <v>21</v>
      </c>
      <c r="C653" s="27" t="s">
        <v>648</v>
      </c>
      <c r="D653" s="29" t="s">
        <v>80</v>
      </c>
      <c r="E653" s="28" t="s">
        <v>177</v>
      </c>
      <c r="F653" s="27"/>
      <c r="G653" s="24"/>
      <c r="H653" s="26"/>
      <c r="I653" s="26">
        <v>72000</v>
      </c>
      <c r="J653" s="26">
        <v>72000</v>
      </c>
      <c r="K653" s="26">
        <v>72000</v>
      </c>
      <c r="L653" s="26">
        <v>72000</v>
      </c>
      <c r="M653" s="26"/>
      <c r="N653" s="24"/>
      <c r="O653" s="24"/>
      <c r="P653" s="23">
        <f>SUM(I653:O653)</f>
        <v>288000</v>
      </c>
      <c r="Q653" s="23">
        <f>SUM(P653-G653)</f>
        <v>288000</v>
      </c>
      <c r="R653" s="23">
        <f>SUM(Q653-O653)</f>
        <v>288000</v>
      </c>
      <c r="S653" s="23">
        <f>H653</f>
        <v>0</v>
      </c>
    </row>
    <row r="654" spans="1:19" ht="15.75" x14ac:dyDescent="0.25">
      <c r="A654" s="27" t="s">
        <v>649</v>
      </c>
      <c r="B654" s="30" t="s">
        <v>21</v>
      </c>
      <c r="C654" s="27" t="s">
        <v>648</v>
      </c>
      <c r="D654" s="29" t="s">
        <v>80</v>
      </c>
      <c r="E654" s="28" t="s">
        <v>177</v>
      </c>
      <c r="F654" s="27"/>
      <c r="G654" s="24"/>
      <c r="H654" s="26"/>
      <c r="I654" s="26">
        <v>72000</v>
      </c>
      <c r="J654" s="26">
        <v>72000</v>
      </c>
      <c r="K654" s="26">
        <v>72000</v>
      </c>
      <c r="L654" s="26">
        <v>72000</v>
      </c>
      <c r="M654" s="26"/>
      <c r="N654" s="24"/>
      <c r="O654" s="24"/>
      <c r="P654" s="23">
        <f>SUM(I654:O654)</f>
        <v>288000</v>
      </c>
      <c r="Q654" s="23">
        <f>SUM(P654-G654)</f>
        <v>288000</v>
      </c>
      <c r="R654" s="23">
        <f>SUM(Q654-O654)</f>
        <v>288000</v>
      </c>
      <c r="S654" s="23">
        <f>H654</f>
        <v>0</v>
      </c>
    </row>
    <row r="655" spans="1:19" ht="16.5" thickBot="1" x14ac:dyDescent="0.3">
      <c r="A655" s="27"/>
      <c r="B655" s="30"/>
      <c r="C655" s="27"/>
      <c r="D655" s="29"/>
      <c r="E655" s="28"/>
      <c r="F655" s="27"/>
      <c r="G655" s="24"/>
      <c r="H655" s="26"/>
      <c r="I655" s="26"/>
      <c r="J655" s="26"/>
      <c r="K655" s="26"/>
      <c r="L655" s="26"/>
      <c r="M655" s="26"/>
      <c r="N655" s="24"/>
      <c r="O655" s="24"/>
      <c r="P655" s="23">
        <f>SUM(I655:O655)</f>
        <v>0</v>
      </c>
      <c r="Q655" s="23">
        <f>SUM(P655-G655)</f>
        <v>0</v>
      </c>
      <c r="R655" s="23">
        <f>SUM(Q655-O655)</f>
        <v>0</v>
      </c>
      <c r="S655" s="23">
        <f>H655</f>
        <v>0</v>
      </c>
    </row>
    <row r="656" spans="1:19" ht="16.5" thickTop="1" x14ac:dyDescent="0.25">
      <c r="A656" s="21"/>
      <c r="B656" s="20"/>
      <c r="C656" s="18"/>
      <c r="D656" s="19"/>
      <c r="E656" s="18"/>
      <c r="F656" s="17"/>
      <c r="G656" s="16">
        <f>SUM(G652:G655)</f>
        <v>0</v>
      </c>
      <c r="H656" s="16">
        <f>SUM(H652:H655)</f>
        <v>0</v>
      </c>
      <c r="I656" s="16">
        <f>SUM(I652:I655)</f>
        <v>216000</v>
      </c>
      <c r="J656" s="16">
        <f>SUM(J652:J655)</f>
        <v>216000</v>
      </c>
      <c r="K656" s="16">
        <f>SUM(K652:K655)</f>
        <v>216000</v>
      </c>
      <c r="L656" s="16">
        <f>SUM(L652:L655)</f>
        <v>216000</v>
      </c>
      <c r="M656" s="16">
        <f>SUM(M652:M655)</f>
        <v>0</v>
      </c>
      <c r="N656" s="16">
        <f>SUM(N652:N655)</f>
        <v>0</v>
      </c>
      <c r="O656" s="16">
        <f>SUM(O652:O655)</f>
        <v>0</v>
      </c>
      <c r="P656" s="16">
        <f>SUM(P652:P655)</f>
        <v>864000</v>
      </c>
      <c r="Q656" s="16">
        <f>SUM(Q652:Q655)</f>
        <v>864000</v>
      </c>
      <c r="R656" s="16">
        <f>SUM(R652:R655)</f>
        <v>864000</v>
      </c>
      <c r="S656" s="16">
        <f>SUM(S652:S655)</f>
        <v>0</v>
      </c>
    </row>
    <row r="657" spans="1:19" ht="16.5" thickBot="1" x14ac:dyDescent="0.3">
      <c r="A657" s="15"/>
      <c r="B657" s="14"/>
      <c r="C657" s="12"/>
      <c r="D657" s="13"/>
      <c r="E657" s="12"/>
      <c r="F657" s="11"/>
      <c r="G657" s="10"/>
      <c r="H657" s="10"/>
      <c r="I657" s="8"/>
      <c r="J657" s="8"/>
      <c r="K657" s="8"/>
      <c r="L657" s="8"/>
      <c r="M657" s="8"/>
      <c r="N657" s="8"/>
      <c r="O657" s="8"/>
      <c r="P657" s="9"/>
      <c r="Q657" s="9"/>
      <c r="R657" s="8"/>
      <c r="S657" s="8"/>
    </row>
    <row r="658" spans="1:19" ht="17.25" thickTop="1" thickBot="1" x14ac:dyDescent="0.3">
      <c r="A658" s="7" t="s">
        <v>28</v>
      </c>
      <c r="B658" s="6"/>
      <c r="C658" s="5"/>
      <c r="D658" s="5"/>
      <c r="E658" s="5"/>
      <c r="F658" s="5"/>
      <c r="G658" s="4">
        <f>SUM(G640+G643+G650+G656)</f>
        <v>0</v>
      </c>
      <c r="H658" s="4">
        <f>SUM(H640+H643+H650+H656)</f>
        <v>0</v>
      </c>
      <c r="I658" s="4">
        <f>SUM(I640+I643+I650+I656)</f>
        <v>221000</v>
      </c>
      <c r="J658" s="4">
        <f>SUM(J640+J643+J650+J656)</f>
        <v>221000</v>
      </c>
      <c r="K658" s="4">
        <f>SUM(K640+K643+K650+K656)</f>
        <v>221000</v>
      </c>
      <c r="L658" s="4">
        <f>SUM(L640+L643+L650+L656)</f>
        <v>216000</v>
      </c>
      <c r="M658" s="4">
        <f>SUM(M640+M643+M650+M656)</f>
        <v>0</v>
      </c>
      <c r="N658" s="4">
        <f>SUM(N640+N643+N650+N656)</f>
        <v>0</v>
      </c>
      <c r="O658" s="4">
        <f>SUM(O640+O643+O650+O656)</f>
        <v>0</v>
      </c>
      <c r="P658" s="4">
        <f>SUM(P640+P643+P650+P656)</f>
        <v>919000</v>
      </c>
      <c r="Q658" s="4">
        <f>SUM(Q640+Q643+Q650+Q656)</f>
        <v>919000</v>
      </c>
      <c r="R658" s="4">
        <f>SUM(R640+R643+R650+R656)</f>
        <v>919000</v>
      </c>
      <c r="S658" s="4">
        <f>SUM(S640+S643+S650+S656)</f>
        <v>0</v>
      </c>
    </row>
    <row r="659" spans="1:19" s="1" customFormat="1" ht="17.25" thickTop="1" thickBot="1" x14ac:dyDescent="0.3">
      <c r="A659" s="3"/>
      <c r="B659" s="3"/>
      <c r="C659" s="3"/>
      <c r="D659" s="3"/>
      <c r="E659" s="3"/>
      <c r="F659" s="3"/>
      <c r="G659" s="3"/>
      <c r="H659" s="3"/>
      <c r="I659" s="3"/>
      <c r="J659" s="3"/>
      <c r="K659" s="3"/>
      <c r="L659" s="3"/>
      <c r="M659" s="3"/>
      <c r="N659" s="3"/>
      <c r="O659" s="3"/>
      <c r="P659" s="3"/>
      <c r="Q659" s="3"/>
      <c r="R659" s="3"/>
      <c r="S659" s="3"/>
    </row>
    <row r="660" spans="1:19" ht="15.75" thickTop="1" x14ac:dyDescent="0.25">
      <c r="A660" s="61" t="s">
        <v>650</v>
      </c>
      <c r="B660" s="60"/>
      <c r="C660" s="60"/>
      <c r="D660" s="60"/>
      <c r="E660" s="60"/>
      <c r="F660" s="60"/>
      <c r="G660" s="60"/>
      <c r="H660" s="60"/>
      <c r="I660" s="60"/>
      <c r="J660" s="60"/>
      <c r="K660" s="60"/>
      <c r="L660" s="60"/>
      <c r="M660" s="60"/>
      <c r="N660" s="60"/>
      <c r="O660" s="60"/>
      <c r="P660" s="60"/>
      <c r="Q660" s="60"/>
      <c r="R660" s="60"/>
      <c r="S660" s="60"/>
    </row>
    <row r="661" spans="1:19" x14ac:dyDescent="0.25">
      <c r="A661" s="59"/>
      <c r="B661" s="59"/>
      <c r="C661" s="59"/>
      <c r="D661" s="59"/>
      <c r="E661" s="59"/>
      <c r="F661" s="59"/>
      <c r="G661" s="59"/>
      <c r="H661" s="59"/>
      <c r="I661" s="59"/>
      <c r="J661" s="59"/>
      <c r="K661" s="59"/>
      <c r="L661" s="59"/>
      <c r="M661" s="59"/>
      <c r="N661" s="59"/>
      <c r="O661" s="59"/>
      <c r="P661" s="59"/>
      <c r="Q661" s="59"/>
      <c r="R661" s="59"/>
      <c r="S661" s="59"/>
    </row>
    <row r="662" spans="1:19" ht="47.25" x14ac:dyDescent="0.25">
      <c r="A662" s="58" t="s">
        <v>0</v>
      </c>
      <c r="B662" s="56" t="s">
        <v>1</v>
      </c>
      <c r="C662" s="56" t="s">
        <v>2</v>
      </c>
      <c r="D662" s="57" t="s">
        <v>3</v>
      </c>
      <c r="E662" s="55" t="s">
        <v>4</v>
      </c>
      <c r="F662" s="57" t="s">
        <v>5</v>
      </c>
      <c r="G662" s="57" t="s">
        <v>6</v>
      </c>
      <c r="H662" s="57" t="s">
        <v>7</v>
      </c>
      <c r="I662" s="56" t="s">
        <v>8</v>
      </c>
      <c r="J662" s="56" t="s">
        <v>9</v>
      </c>
      <c r="K662" s="56" t="s">
        <v>10</v>
      </c>
      <c r="L662" s="56" t="s">
        <v>11</v>
      </c>
      <c r="M662" s="56" t="s">
        <v>12</v>
      </c>
      <c r="N662" s="56" t="s">
        <v>13</v>
      </c>
      <c r="O662" s="55" t="s">
        <v>14</v>
      </c>
      <c r="P662" s="55" t="s">
        <v>15</v>
      </c>
      <c r="Q662" s="55" t="s">
        <v>16</v>
      </c>
      <c r="R662" s="55" t="s">
        <v>17</v>
      </c>
      <c r="S662" s="55" t="s">
        <v>18</v>
      </c>
    </row>
    <row r="663" spans="1:19" ht="15.75" x14ac:dyDescent="0.25">
      <c r="A663" s="34" t="s">
        <v>19</v>
      </c>
      <c r="B663" s="80"/>
      <c r="C663" s="126"/>
      <c r="D663" s="80"/>
      <c r="E663" s="80"/>
      <c r="F663" s="80"/>
      <c r="G663" s="99"/>
      <c r="H663" s="99"/>
      <c r="I663" s="99"/>
      <c r="J663" s="99"/>
      <c r="K663" s="99"/>
      <c r="L663" s="99"/>
      <c r="M663" s="99"/>
      <c r="N663" s="99"/>
      <c r="O663" s="99"/>
      <c r="P663" s="99"/>
      <c r="Q663" s="99"/>
      <c r="R663" s="99"/>
      <c r="S663" s="79"/>
    </row>
    <row r="664" spans="1:19" ht="63.75" thickBot="1" x14ac:dyDescent="0.3">
      <c r="A664" s="40" t="s">
        <v>651</v>
      </c>
      <c r="B664" s="120" t="s">
        <v>45</v>
      </c>
      <c r="C664" s="89" t="s">
        <v>652</v>
      </c>
      <c r="D664" s="118"/>
      <c r="E664" s="119"/>
      <c r="F664" s="118"/>
      <c r="G664" s="24">
        <v>0</v>
      </c>
      <c r="H664" s="26">
        <v>0</v>
      </c>
      <c r="I664" s="116"/>
      <c r="J664" s="116"/>
      <c r="K664" s="116"/>
      <c r="L664" s="116"/>
      <c r="M664" s="116"/>
      <c r="N664" s="116">
        <v>150000</v>
      </c>
      <c r="O664" s="116"/>
      <c r="P664" s="23">
        <f>SUM(I664:O664)</f>
        <v>150000</v>
      </c>
      <c r="Q664" s="23">
        <f>SUM(P664-G664)</f>
        <v>150000</v>
      </c>
      <c r="R664" s="23">
        <f>SUM(Q664-O664)</f>
        <v>150000</v>
      </c>
      <c r="S664" s="23">
        <f>H664</f>
        <v>0</v>
      </c>
    </row>
    <row r="665" spans="1:19" ht="16.5" thickTop="1" x14ac:dyDescent="0.25">
      <c r="A665" s="123"/>
      <c r="B665" s="115"/>
      <c r="C665" s="125"/>
      <c r="D665" s="124"/>
      <c r="E665" s="73"/>
      <c r="F665" s="87"/>
      <c r="G665" s="16">
        <f>SUM(G664:G664)</f>
        <v>0</v>
      </c>
      <c r="H665" s="16">
        <f>SUM(H664:H664)</f>
        <v>0</v>
      </c>
      <c r="I665" s="16">
        <f>SUM(I664:I664)</f>
        <v>0</v>
      </c>
      <c r="J665" s="16">
        <f>SUM(J664:J664)</f>
        <v>0</v>
      </c>
      <c r="K665" s="16">
        <f>SUM(K664:K664)</f>
        <v>0</v>
      </c>
      <c r="L665" s="16">
        <f>SUM(L664:L664)</f>
        <v>0</v>
      </c>
      <c r="M665" s="16">
        <f>SUM(M664:M664)</f>
        <v>0</v>
      </c>
      <c r="N665" s="16">
        <f>SUM(N664:N664)</f>
        <v>150000</v>
      </c>
      <c r="O665" s="16">
        <f>SUM(O664:O664)</f>
        <v>0</v>
      </c>
      <c r="P665" s="16">
        <f>SUM(P664:P664)</f>
        <v>150000</v>
      </c>
      <c r="Q665" s="16">
        <f>SUM(Q664:Q664)</f>
        <v>150000</v>
      </c>
      <c r="R665" s="16">
        <f>SUM(R664:R664)</f>
        <v>150000</v>
      </c>
      <c r="S665" s="16">
        <f>SUM(S664:S664)</f>
        <v>0</v>
      </c>
    </row>
    <row r="666" spans="1:19" ht="15.75" x14ac:dyDescent="0.25">
      <c r="A666" s="34" t="s">
        <v>24</v>
      </c>
      <c r="B666" s="80"/>
      <c r="C666" s="81"/>
      <c r="D666" s="80"/>
      <c r="E666" s="80"/>
      <c r="F666" s="80"/>
      <c r="G666" s="32"/>
      <c r="H666" s="32"/>
      <c r="I666" s="32"/>
      <c r="J666" s="32"/>
      <c r="K666" s="32"/>
      <c r="L666" s="32"/>
      <c r="M666" s="32"/>
      <c r="N666" s="32"/>
      <c r="O666" s="32"/>
      <c r="P666" s="32"/>
      <c r="Q666" s="32"/>
      <c r="R666" s="32"/>
      <c r="S666" s="32"/>
    </row>
    <row r="667" spans="1:19" ht="16.5" thickBot="1" x14ac:dyDescent="0.3">
      <c r="A667" s="40"/>
      <c r="B667" s="30"/>
      <c r="C667" s="76"/>
      <c r="D667" s="29"/>
      <c r="E667" s="28"/>
      <c r="F667" s="27"/>
      <c r="G667" s="24"/>
      <c r="H667" s="39"/>
      <c r="I667" s="24"/>
      <c r="J667" s="24"/>
      <c r="K667" s="24"/>
      <c r="L667" s="24"/>
      <c r="M667" s="24"/>
      <c r="N667" s="24"/>
      <c r="O667" s="24"/>
      <c r="P667" s="23">
        <f>SUM(I667:O667)</f>
        <v>0</v>
      </c>
      <c r="Q667" s="23">
        <f>SUM(P667-G667)</f>
        <v>0</v>
      </c>
      <c r="R667" s="23">
        <f>SUM(Q667-O667)</f>
        <v>0</v>
      </c>
      <c r="S667" s="22">
        <f>H667</f>
        <v>0</v>
      </c>
    </row>
    <row r="668" spans="1:19" ht="16.5" thickTop="1" x14ac:dyDescent="0.25">
      <c r="A668" s="123"/>
      <c r="B668" s="115"/>
      <c r="C668" s="114"/>
      <c r="D668" s="113"/>
      <c r="E668" s="73"/>
      <c r="F668" s="87"/>
      <c r="G668" s="38">
        <f>SUM(G667:G667)</f>
        <v>0</v>
      </c>
      <c r="H668" s="38">
        <f>SUM(H667:H667)</f>
        <v>0</v>
      </c>
      <c r="I668" s="38">
        <f>SUM(I667:I667)</f>
        <v>0</v>
      </c>
      <c r="J668" s="38">
        <f>SUM(J667:J667)</f>
        <v>0</v>
      </c>
      <c r="K668" s="38">
        <f>SUM(K667:K667)</f>
        <v>0</v>
      </c>
      <c r="L668" s="38">
        <f>SUM(L667:L667)</f>
        <v>0</v>
      </c>
      <c r="M668" s="38">
        <f>SUM(M667:M667)</f>
        <v>0</v>
      </c>
      <c r="N668" s="38">
        <f>SUM(N667:N667)</f>
        <v>0</v>
      </c>
      <c r="O668" s="38">
        <f>SUM(O667:O667)</f>
        <v>0</v>
      </c>
      <c r="P668" s="38">
        <f>SUM(P667:P667)</f>
        <v>0</v>
      </c>
      <c r="Q668" s="38">
        <f>SUM(Q667:Q667)</f>
        <v>0</v>
      </c>
      <c r="R668" s="38">
        <f>SUM(R667:R667)</f>
        <v>0</v>
      </c>
      <c r="S668" s="38">
        <f>SUM(S667:S667)</f>
        <v>0</v>
      </c>
    </row>
    <row r="669" spans="1:19" ht="15.75" x14ac:dyDescent="0.25">
      <c r="A669" s="34" t="s">
        <v>25</v>
      </c>
      <c r="B669" s="80"/>
      <c r="C669" s="81"/>
      <c r="D669" s="80"/>
      <c r="E669" s="80"/>
      <c r="F669" s="80"/>
      <c r="G669" s="32"/>
      <c r="H669" s="32"/>
      <c r="I669" s="32"/>
      <c r="J669" s="32"/>
      <c r="K669" s="32"/>
      <c r="L669" s="32"/>
      <c r="M669" s="32"/>
      <c r="N669" s="32"/>
      <c r="O669" s="32"/>
      <c r="P669" s="32"/>
      <c r="Q669" s="32"/>
      <c r="R669" s="32"/>
      <c r="S669" s="32"/>
    </row>
    <row r="670" spans="1:19" ht="47.25" x14ac:dyDescent="0.25">
      <c r="A670" s="40" t="s">
        <v>653</v>
      </c>
      <c r="B670" s="120" t="s">
        <v>21</v>
      </c>
      <c r="C670" s="89" t="s">
        <v>654</v>
      </c>
      <c r="D670" s="118" t="s">
        <v>655</v>
      </c>
      <c r="E670" s="119" t="s">
        <v>177</v>
      </c>
      <c r="F670" s="118"/>
      <c r="G670" s="24">
        <v>0</v>
      </c>
      <c r="H670" s="122">
        <v>18000</v>
      </c>
      <c r="I670" s="116"/>
      <c r="J670" s="116">
        <v>330000</v>
      </c>
      <c r="K670" s="116"/>
      <c r="L670" s="116"/>
      <c r="M670" s="116"/>
      <c r="N670" s="116"/>
      <c r="O670" s="116"/>
      <c r="P670" s="23">
        <f>SUM(I670:O670)</f>
        <v>330000</v>
      </c>
      <c r="Q670" s="23">
        <f>SUM(P670-G670)</f>
        <v>330000</v>
      </c>
      <c r="R670" s="23">
        <f>SUM(Q670-O670)</f>
        <v>330000</v>
      </c>
      <c r="S670" s="23">
        <f>H670</f>
        <v>18000</v>
      </c>
    </row>
    <row r="671" spans="1:19" ht="47.25" x14ac:dyDescent="0.25">
      <c r="A671" s="121" t="s">
        <v>656</v>
      </c>
      <c r="B671" s="120" t="s">
        <v>184</v>
      </c>
      <c r="C671" s="89" t="s">
        <v>657</v>
      </c>
      <c r="D671" s="118" t="s">
        <v>655</v>
      </c>
      <c r="E671" s="119" t="s">
        <v>177</v>
      </c>
      <c r="F671" s="118" t="s">
        <v>658</v>
      </c>
      <c r="G671" s="24">
        <v>0</v>
      </c>
      <c r="H671" s="26">
        <v>5700</v>
      </c>
      <c r="I671" s="116">
        <v>78000</v>
      </c>
      <c r="J671" s="116"/>
      <c r="K671" s="116"/>
      <c r="L671" s="116"/>
      <c r="M671" s="116"/>
      <c r="N671" s="116"/>
      <c r="O671" s="116"/>
      <c r="P671" s="23">
        <f>SUM(I671:O671)</f>
        <v>78000</v>
      </c>
      <c r="Q671" s="23">
        <f>SUM(P671-G671)</f>
        <v>78000</v>
      </c>
      <c r="R671" s="23">
        <f>SUM(Q671-O671)</f>
        <v>78000</v>
      </c>
      <c r="S671" s="23">
        <f>H671</f>
        <v>5700</v>
      </c>
    </row>
    <row r="672" spans="1:19" ht="15.75" x14ac:dyDescent="0.25">
      <c r="A672" s="40" t="s">
        <v>659</v>
      </c>
      <c r="B672" s="120" t="s">
        <v>21</v>
      </c>
      <c r="C672" s="89" t="s">
        <v>660</v>
      </c>
      <c r="D672" s="118" t="s">
        <v>637</v>
      </c>
      <c r="E672" s="119" t="s">
        <v>177</v>
      </c>
      <c r="F672" s="118"/>
      <c r="G672" s="24">
        <v>0</v>
      </c>
      <c r="H672" s="26"/>
      <c r="I672" s="116"/>
      <c r="J672" s="64"/>
      <c r="K672" s="116"/>
      <c r="L672" s="116">
        <v>16000</v>
      </c>
      <c r="M672" s="116"/>
      <c r="N672" s="116"/>
      <c r="O672" s="116"/>
      <c r="P672" s="23">
        <f>SUM(I672:O672)</f>
        <v>16000</v>
      </c>
      <c r="Q672" s="23">
        <f>SUM(P672-G672)</f>
        <v>16000</v>
      </c>
      <c r="R672" s="23">
        <f>SUM(Q672-O672)</f>
        <v>16000</v>
      </c>
      <c r="S672" s="23">
        <f>H672</f>
        <v>0</v>
      </c>
    </row>
    <row r="673" spans="1:19" ht="15.75" x14ac:dyDescent="0.25">
      <c r="A673" s="40" t="s">
        <v>661</v>
      </c>
      <c r="B673" s="120" t="s">
        <v>21</v>
      </c>
      <c r="C673" s="89" t="s">
        <v>662</v>
      </c>
      <c r="D673" s="118" t="s">
        <v>637</v>
      </c>
      <c r="E673" s="119" t="s">
        <v>177</v>
      </c>
      <c r="F673" s="118" t="s">
        <v>658</v>
      </c>
      <c r="G673" s="24">
        <v>0</v>
      </c>
      <c r="H673" s="26">
        <v>19700</v>
      </c>
      <c r="I673" s="116"/>
      <c r="J673" s="116"/>
      <c r="K673" s="116"/>
      <c r="L673" s="116">
        <v>260000</v>
      </c>
      <c r="M673" s="116"/>
      <c r="N673" s="116"/>
      <c r="O673" s="116"/>
      <c r="P673" s="23">
        <f>SUM(I673:O673)</f>
        <v>260000</v>
      </c>
      <c r="Q673" s="23">
        <f>SUM(P673-G673)</f>
        <v>260000</v>
      </c>
      <c r="R673" s="23">
        <f>SUM(Q673-O673)</f>
        <v>260000</v>
      </c>
      <c r="S673" s="23">
        <f>H673</f>
        <v>19700</v>
      </c>
    </row>
    <row r="674" spans="1:19" ht="16.5" thickBot="1" x14ac:dyDescent="0.3">
      <c r="A674" s="40"/>
      <c r="B674" s="120"/>
      <c r="C674" s="89"/>
      <c r="D674" s="118"/>
      <c r="E674" s="119"/>
      <c r="F674" s="118"/>
      <c r="G674" s="24">
        <v>0</v>
      </c>
      <c r="H674" s="26"/>
      <c r="I674" s="116"/>
      <c r="J674" s="116"/>
      <c r="K674" s="117"/>
      <c r="L674" s="116"/>
      <c r="M674" s="116"/>
      <c r="N674" s="116"/>
      <c r="O674" s="116"/>
      <c r="P674" s="23">
        <f>SUM(I674:O674)</f>
        <v>0</v>
      </c>
      <c r="Q674" s="23">
        <f>SUM(P674-G674)</f>
        <v>0</v>
      </c>
      <c r="R674" s="23">
        <f>SUM(Q674-O674)</f>
        <v>0</v>
      </c>
      <c r="S674" s="23">
        <f>H674</f>
        <v>0</v>
      </c>
    </row>
    <row r="675" spans="1:19" ht="16.5" thickTop="1" x14ac:dyDescent="0.25">
      <c r="A675" s="86"/>
      <c r="B675" s="115"/>
      <c r="C675" s="114"/>
      <c r="D675" s="113"/>
      <c r="E675" s="73"/>
      <c r="F675" s="82"/>
      <c r="G675" s="16">
        <f>SUM(G670:G674)</f>
        <v>0</v>
      </c>
      <c r="H675" s="16">
        <f>SUM(H670:H674)</f>
        <v>43400</v>
      </c>
      <c r="I675" s="16">
        <f>SUM(I670:I674)</f>
        <v>78000</v>
      </c>
      <c r="J675" s="16">
        <f>SUM(J670:J674)</f>
        <v>330000</v>
      </c>
      <c r="K675" s="16">
        <f>SUM(K670:K674)</f>
        <v>0</v>
      </c>
      <c r="L675" s="16">
        <f>SUM(L670:L674)</f>
        <v>276000</v>
      </c>
      <c r="M675" s="16">
        <f>SUM(M670:M674)</f>
        <v>0</v>
      </c>
      <c r="N675" s="16">
        <f>SUM(N670:N674)</f>
        <v>0</v>
      </c>
      <c r="O675" s="16">
        <f>SUM(O670:O674)</f>
        <v>0</v>
      </c>
      <c r="P675" s="16">
        <f>SUM(P670:P674)</f>
        <v>684000</v>
      </c>
      <c r="Q675" s="16">
        <f>SUM(Q670:Q674)</f>
        <v>684000</v>
      </c>
      <c r="R675" s="16">
        <f>SUM(R670:R674)</f>
        <v>684000</v>
      </c>
      <c r="S675" s="16">
        <f>SUM(S670:S674)</f>
        <v>43400</v>
      </c>
    </row>
    <row r="676" spans="1:19" ht="15.75" x14ac:dyDescent="0.25">
      <c r="A676" s="34" t="s">
        <v>26</v>
      </c>
      <c r="B676" s="80"/>
      <c r="C676" s="81"/>
      <c r="D676" s="80"/>
      <c r="E676" s="80"/>
      <c r="F676" s="80"/>
      <c r="G676" s="32"/>
      <c r="H676" s="32"/>
      <c r="I676" s="32"/>
      <c r="J676" s="32"/>
      <c r="K676" s="32"/>
      <c r="L676" s="32"/>
      <c r="M676" s="32"/>
      <c r="N676" s="32"/>
      <c r="O676" s="32"/>
      <c r="P676" s="32"/>
      <c r="Q676" s="32" t="s">
        <v>27</v>
      </c>
      <c r="R676" s="32"/>
      <c r="S676" s="79"/>
    </row>
    <row r="677" spans="1:19" ht="16.5" thickBot="1" x14ac:dyDescent="0.3">
      <c r="A677" s="27"/>
      <c r="B677" s="30"/>
      <c r="C677" s="76"/>
      <c r="D677" s="29"/>
      <c r="E677" s="28"/>
      <c r="F677" s="27"/>
      <c r="G677" s="24"/>
      <c r="H677" s="26"/>
      <c r="I677" s="24"/>
      <c r="J677" s="24"/>
      <c r="K677" s="24"/>
      <c r="L677" s="24"/>
      <c r="M677" s="24"/>
      <c r="N677" s="24"/>
      <c r="O677" s="24"/>
      <c r="P677" s="23">
        <f>SUM(I677:O677)</f>
        <v>0</v>
      </c>
      <c r="Q677" s="23">
        <f>SUM(P677-G677)</f>
        <v>0</v>
      </c>
      <c r="R677" s="23">
        <f>SUM(Q677-O677)</f>
        <v>0</v>
      </c>
      <c r="S677" s="23">
        <f>H677</f>
        <v>0</v>
      </c>
    </row>
    <row r="678" spans="1:19" ht="16.5" thickTop="1" x14ac:dyDescent="0.25">
      <c r="A678" s="112"/>
      <c r="B678" s="73"/>
      <c r="C678" s="71"/>
      <c r="D678" s="83"/>
      <c r="E678" s="84"/>
      <c r="F678" s="87"/>
      <c r="G678" s="16">
        <f>SUM(G677:G677)</f>
        <v>0</v>
      </c>
      <c r="H678" s="16">
        <f>SUM(H677:H677)</f>
        <v>0</v>
      </c>
      <c r="I678" s="16">
        <f>SUM(I677:I677)</f>
        <v>0</v>
      </c>
      <c r="J678" s="16">
        <f>SUM(J677:J677)</f>
        <v>0</v>
      </c>
      <c r="K678" s="16">
        <f>SUM(K677:K677)</f>
        <v>0</v>
      </c>
      <c r="L678" s="16">
        <f>SUM(L677:L677)</f>
        <v>0</v>
      </c>
      <c r="M678" s="16">
        <f>SUM(M677:M677)</f>
        <v>0</v>
      </c>
      <c r="N678" s="16">
        <f>SUM(N677:N677)</f>
        <v>0</v>
      </c>
      <c r="O678" s="16">
        <f>SUM(O677:O677)</f>
        <v>0</v>
      </c>
      <c r="P678" s="16">
        <f>SUM(P677:P677)</f>
        <v>0</v>
      </c>
      <c r="Q678" s="16">
        <f>SUM(Q677:Q677)</f>
        <v>0</v>
      </c>
      <c r="R678" s="16">
        <f>SUM(R677:R677)</f>
        <v>0</v>
      </c>
      <c r="S678" s="16">
        <f>SUM(S677:S677)</f>
        <v>0</v>
      </c>
    </row>
    <row r="679" spans="1:19" ht="16.5" thickBot="1" x14ac:dyDescent="0.3">
      <c r="A679" s="111"/>
      <c r="B679" s="68"/>
      <c r="C679" s="66"/>
      <c r="D679" s="110"/>
      <c r="E679" s="109"/>
      <c r="F679" s="108"/>
      <c r="G679" s="10"/>
      <c r="H679" s="10"/>
      <c r="I679" s="64"/>
      <c r="J679" s="64"/>
      <c r="K679" s="64"/>
      <c r="L679" s="64"/>
      <c r="M679" s="64"/>
      <c r="N679" s="64"/>
      <c r="O679" s="64"/>
      <c r="P679" s="9"/>
      <c r="Q679" s="9"/>
      <c r="R679" s="64"/>
      <c r="S679" s="64"/>
    </row>
    <row r="680" spans="1:19" ht="17.25" thickTop="1" thickBot="1" x14ac:dyDescent="0.3">
      <c r="A680" s="107" t="s">
        <v>28</v>
      </c>
      <c r="B680" s="106"/>
      <c r="C680" s="105"/>
      <c r="D680" s="104"/>
      <c r="E680" s="62"/>
      <c r="F680" s="62"/>
      <c r="G680" s="4">
        <f>SUM(G665+G668+G675+G678)</f>
        <v>0</v>
      </c>
      <c r="H680" s="4">
        <f>SUM(H665+H668+H675+H678)</f>
        <v>43400</v>
      </c>
      <c r="I680" s="4">
        <f>SUM(I665+I668+I675+I678)</f>
        <v>78000</v>
      </c>
      <c r="J680" s="4">
        <f>SUM(J665+J668+J675+J678)</f>
        <v>330000</v>
      </c>
      <c r="K680" s="4">
        <f>SUM(K665+K668+K675+K678)</f>
        <v>0</v>
      </c>
      <c r="L680" s="4">
        <f>SUM(L665+L668+L675+L678)</f>
        <v>276000</v>
      </c>
      <c r="M680" s="4">
        <f>SUM(M665+M668+M675+M678)</f>
        <v>0</v>
      </c>
      <c r="N680" s="4">
        <f>SUM(N665+N668+N675+N678)</f>
        <v>150000</v>
      </c>
      <c r="O680" s="4">
        <f>SUM(O665+O668+O675+O678)</f>
        <v>0</v>
      </c>
      <c r="P680" s="4">
        <f>SUM(P665+P668+P675+P678)</f>
        <v>834000</v>
      </c>
      <c r="Q680" s="4">
        <f>SUM(Q665+Q668+Q675+Q678)</f>
        <v>834000</v>
      </c>
      <c r="R680" s="4">
        <f>SUM(R665+R668+R675+R678)</f>
        <v>834000</v>
      </c>
      <c r="S680" s="4">
        <f>SUM(S665+S668+S675+S678)</f>
        <v>43400</v>
      </c>
    </row>
    <row r="681" spans="1:19" s="1" customFormat="1" ht="17.25" thickTop="1" thickBot="1" x14ac:dyDescent="0.3">
      <c r="A681" s="3"/>
      <c r="B681" s="3"/>
      <c r="C681" s="3"/>
      <c r="D681" s="3"/>
      <c r="E681" s="3"/>
      <c r="F681" s="3"/>
      <c r="G681" s="3"/>
      <c r="H681" s="3"/>
      <c r="I681" s="3"/>
      <c r="J681" s="3"/>
      <c r="K681" s="3"/>
      <c r="L681" s="3"/>
      <c r="M681" s="3"/>
      <c r="N681" s="3"/>
      <c r="O681" s="3"/>
      <c r="P681" s="3"/>
      <c r="Q681" s="3"/>
      <c r="R681" s="3"/>
      <c r="S681" s="3"/>
    </row>
    <row r="682" spans="1:19" ht="15.75" thickTop="1" x14ac:dyDescent="0.25">
      <c r="A682" s="61" t="s">
        <v>663</v>
      </c>
      <c r="B682" s="61"/>
      <c r="C682" s="61"/>
      <c r="D682" s="61"/>
      <c r="E682" s="61"/>
      <c r="F682" s="61"/>
      <c r="G682" s="61"/>
      <c r="H682" s="61"/>
      <c r="I682" s="61"/>
      <c r="J682" s="61"/>
      <c r="K682" s="61"/>
      <c r="L682" s="61"/>
      <c r="M682" s="61"/>
      <c r="N682" s="61"/>
      <c r="O682" s="61"/>
      <c r="P682" s="61"/>
      <c r="Q682" s="61"/>
      <c r="R682" s="61"/>
      <c r="S682" s="61"/>
    </row>
    <row r="683" spans="1:19" x14ac:dyDescent="0.25">
      <c r="A683" s="103"/>
      <c r="B683" s="103"/>
      <c r="C683" s="103"/>
      <c r="D683" s="103"/>
      <c r="E683" s="103"/>
      <c r="F683" s="103"/>
      <c r="G683" s="103"/>
      <c r="H683" s="103"/>
      <c r="I683" s="103"/>
      <c r="J683" s="103"/>
      <c r="K683" s="103"/>
      <c r="L683" s="103"/>
      <c r="M683" s="103"/>
      <c r="N683" s="103"/>
      <c r="O683" s="103"/>
      <c r="P683" s="103"/>
      <c r="Q683" s="103"/>
      <c r="R683" s="103"/>
      <c r="S683" s="103"/>
    </row>
    <row r="684" spans="1:19" ht="47.25" x14ac:dyDescent="0.25">
      <c r="A684" s="102" t="s">
        <v>0</v>
      </c>
      <c r="B684" s="101" t="s">
        <v>1</v>
      </c>
      <c r="C684" s="101" t="s">
        <v>2</v>
      </c>
      <c r="D684" s="57" t="s">
        <v>3</v>
      </c>
      <c r="E684" s="55" t="s">
        <v>4</v>
      </c>
      <c r="F684" s="57" t="s">
        <v>5</v>
      </c>
      <c r="G684" s="57" t="s">
        <v>6</v>
      </c>
      <c r="H684" s="57" t="s">
        <v>7</v>
      </c>
      <c r="I684" s="56" t="s">
        <v>8</v>
      </c>
      <c r="J684" s="56" t="s">
        <v>9</v>
      </c>
      <c r="K684" s="56" t="s">
        <v>10</v>
      </c>
      <c r="L684" s="56" t="s">
        <v>11</v>
      </c>
      <c r="M684" s="56" t="s">
        <v>12</v>
      </c>
      <c r="N684" s="56" t="s">
        <v>13</v>
      </c>
      <c r="O684" s="55" t="s">
        <v>14</v>
      </c>
      <c r="P684" s="55" t="s">
        <v>15</v>
      </c>
      <c r="Q684" s="55" t="s">
        <v>16</v>
      </c>
      <c r="R684" s="55" t="s">
        <v>17</v>
      </c>
      <c r="S684" s="55" t="s">
        <v>18</v>
      </c>
    </row>
    <row r="685" spans="1:19" ht="15.75" x14ac:dyDescent="0.25">
      <c r="A685" s="34" t="s">
        <v>19</v>
      </c>
      <c r="B685" s="81"/>
      <c r="C685" s="100"/>
      <c r="D685" s="80"/>
      <c r="E685" s="80"/>
      <c r="F685" s="80"/>
      <c r="G685" s="99"/>
      <c r="H685" s="99"/>
      <c r="I685" s="99"/>
      <c r="J685" s="99"/>
      <c r="K685" s="99"/>
      <c r="L685" s="99"/>
      <c r="M685" s="99"/>
      <c r="N685" s="99"/>
      <c r="O685" s="99"/>
      <c r="P685" s="99"/>
      <c r="Q685" s="99"/>
      <c r="R685" s="99"/>
      <c r="S685" s="79"/>
    </row>
    <row r="686" spans="1:19" ht="32.25" thickBot="1" x14ac:dyDescent="0.3">
      <c r="A686" s="89" t="s">
        <v>664</v>
      </c>
      <c r="B686" s="98" t="s">
        <v>21</v>
      </c>
      <c r="C686" s="76" t="s">
        <v>665</v>
      </c>
      <c r="D686" s="97" t="s">
        <v>666</v>
      </c>
      <c r="E686" s="96" t="s">
        <v>54</v>
      </c>
      <c r="F686" s="95">
        <v>0</v>
      </c>
      <c r="G686" s="94"/>
      <c r="H686" s="94">
        <v>0</v>
      </c>
      <c r="I686" s="94"/>
      <c r="J686" s="94"/>
      <c r="K686" s="94"/>
      <c r="L686" s="94"/>
      <c r="M686" s="94"/>
      <c r="N686" s="94">
        <v>150000</v>
      </c>
      <c r="O686" s="94"/>
      <c r="P686" s="93">
        <f>SUM(I686:O686)</f>
        <v>150000</v>
      </c>
      <c r="Q686" s="93">
        <f>(P686-G686)</f>
        <v>150000</v>
      </c>
      <c r="R686" s="93">
        <f>(Q686-O686)</f>
        <v>150000</v>
      </c>
      <c r="S686" s="92">
        <f>(H686)</f>
        <v>0</v>
      </c>
    </row>
    <row r="687" spans="1:19" ht="16.5" thickTop="1" x14ac:dyDescent="0.25">
      <c r="A687" s="86"/>
      <c r="B687" s="85"/>
      <c r="C687" s="91"/>
      <c r="D687" s="90"/>
      <c r="E687" s="73"/>
      <c r="F687" s="87"/>
      <c r="G687" s="16">
        <f>SUM(G686:G686)</f>
        <v>0</v>
      </c>
      <c r="H687" s="16">
        <f>SUM(H686:H686)</f>
        <v>0</v>
      </c>
      <c r="I687" s="16">
        <f>SUM(I686:I686)</f>
        <v>0</v>
      </c>
      <c r="J687" s="16">
        <f>SUM(J686:J686)</f>
        <v>0</v>
      </c>
      <c r="K687" s="16">
        <f>SUM(K686:K686)</f>
        <v>0</v>
      </c>
      <c r="L687" s="16">
        <f>SUM(L686:L686)</f>
        <v>0</v>
      </c>
      <c r="M687" s="16">
        <f>SUM(M686:M686)</f>
        <v>0</v>
      </c>
      <c r="N687" s="16">
        <f>SUM(N686:N686)</f>
        <v>150000</v>
      </c>
      <c r="O687" s="16">
        <f>SUM(O686:O686)</f>
        <v>0</v>
      </c>
      <c r="P687" s="16">
        <f>SUM(P686:P686)</f>
        <v>150000</v>
      </c>
      <c r="Q687" s="16">
        <f>SUM(Q686:Q686)</f>
        <v>150000</v>
      </c>
      <c r="R687" s="16">
        <f>SUM(R686:R686)</f>
        <v>150000</v>
      </c>
      <c r="S687" s="16">
        <f>SUM(S686:S686)</f>
        <v>0</v>
      </c>
    </row>
    <row r="688" spans="1:19" ht="15.75" x14ac:dyDescent="0.25">
      <c r="A688" s="34" t="s">
        <v>24</v>
      </c>
      <c r="B688" s="81"/>
      <c r="C688" s="80"/>
      <c r="D688" s="80"/>
      <c r="E688" s="80"/>
      <c r="F688" s="80"/>
      <c r="G688" s="32"/>
      <c r="H688" s="32"/>
      <c r="I688" s="32"/>
      <c r="J688" s="32"/>
      <c r="K688" s="32"/>
      <c r="L688" s="32"/>
      <c r="M688" s="32"/>
      <c r="N688" s="32"/>
      <c r="O688" s="32"/>
      <c r="P688" s="32"/>
      <c r="Q688" s="32"/>
      <c r="R688" s="32"/>
      <c r="S688" s="32"/>
    </row>
    <row r="689" spans="1:19" ht="15.75" x14ac:dyDescent="0.25">
      <c r="A689" s="89" t="s">
        <v>667</v>
      </c>
      <c r="B689" s="30" t="s">
        <v>184</v>
      </c>
      <c r="C689" s="76" t="s">
        <v>668</v>
      </c>
      <c r="D689" s="78" t="s">
        <v>669</v>
      </c>
      <c r="E689" s="77"/>
      <c r="F689" s="76"/>
      <c r="G689" s="75"/>
      <c r="H689" s="88"/>
      <c r="I689" s="75">
        <v>100000</v>
      </c>
      <c r="J689" s="75"/>
      <c r="K689" s="75"/>
      <c r="L689" s="75"/>
      <c r="M689" s="75"/>
      <c r="N689" s="75"/>
      <c r="O689" s="75"/>
      <c r="P689" s="23">
        <f>SUM(I689:O689)</f>
        <v>100000</v>
      </c>
      <c r="Q689" s="23">
        <f>SUM(P689-G689)</f>
        <v>100000</v>
      </c>
      <c r="R689" s="23">
        <f>SUM(Q689-O689)</f>
        <v>100000</v>
      </c>
      <c r="S689" s="22">
        <f>H689</f>
        <v>0</v>
      </c>
    </row>
    <row r="690" spans="1:19" ht="16.5" thickBot="1" x14ac:dyDescent="0.3">
      <c r="A690" s="89"/>
      <c r="B690" s="30"/>
      <c r="C690" s="76"/>
      <c r="D690" s="78"/>
      <c r="E690" s="77"/>
      <c r="F690" s="76"/>
      <c r="G690" s="75"/>
      <c r="H690" s="88"/>
      <c r="I690" s="75"/>
      <c r="J690" s="75"/>
      <c r="K690" s="75"/>
      <c r="L690" s="75"/>
      <c r="M690" s="75"/>
      <c r="N690" s="75"/>
      <c r="O690" s="75"/>
      <c r="P690" s="23">
        <f>SUM(I690:O690)</f>
        <v>0</v>
      </c>
      <c r="Q690" s="23">
        <f>SUM(P690-G690)</f>
        <v>0</v>
      </c>
      <c r="R690" s="23">
        <f>SUM(Q690-O690)</f>
        <v>0</v>
      </c>
      <c r="S690" s="23">
        <f>H690</f>
        <v>0</v>
      </c>
    </row>
    <row r="691" spans="1:19" ht="16.5" thickTop="1" x14ac:dyDescent="0.25">
      <c r="A691" s="86"/>
      <c r="B691" s="85"/>
      <c r="C691" s="84"/>
      <c r="D691" s="83"/>
      <c r="E691" s="73"/>
      <c r="F691" s="87"/>
      <c r="G691" s="38">
        <f>SUM(G689:G690)</f>
        <v>0</v>
      </c>
      <c r="H691" s="38">
        <f>SUM(H689:H690)</f>
        <v>0</v>
      </c>
      <c r="I691" s="38">
        <f>SUM(I689:I690)</f>
        <v>100000</v>
      </c>
      <c r="J691" s="38">
        <f>SUM(J689:J690)</f>
        <v>0</v>
      </c>
      <c r="K691" s="38">
        <f>SUM(K689:K690)</f>
        <v>0</v>
      </c>
      <c r="L691" s="38">
        <f>SUM(L689:L690)</f>
        <v>0</v>
      </c>
      <c r="M691" s="38">
        <f>SUM(M689:M690)</f>
        <v>0</v>
      </c>
      <c r="N691" s="38">
        <f>SUM(N689:N690)</f>
        <v>0</v>
      </c>
      <c r="O691" s="38">
        <f>SUM(O689:O690)</f>
        <v>0</v>
      </c>
      <c r="P691" s="38">
        <f>SUM(P689:P690)</f>
        <v>100000</v>
      </c>
      <c r="Q691" s="38">
        <f>SUM(Q689:Q690)</f>
        <v>100000</v>
      </c>
      <c r="R691" s="38">
        <f>SUM(R689:R690)</f>
        <v>100000</v>
      </c>
      <c r="S691" s="38">
        <f>SUM(S689:S690)</f>
        <v>0</v>
      </c>
    </row>
    <row r="692" spans="1:19" ht="15.75" x14ac:dyDescent="0.25">
      <c r="A692" s="34" t="s">
        <v>25</v>
      </c>
      <c r="B692" s="81"/>
      <c r="C692" s="80"/>
      <c r="D692" s="80"/>
      <c r="E692" s="80"/>
      <c r="F692" s="80"/>
      <c r="G692" s="32"/>
      <c r="H692" s="32"/>
      <c r="I692" s="32"/>
      <c r="J692" s="32"/>
      <c r="K692" s="32"/>
      <c r="L692" s="32"/>
      <c r="M692" s="32"/>
      <c r="N692" s="32"/>
      <c r="O692" s="32"/>
      <c r="P692" s="32"/>
      <c r="Q692" s="32"/>
      <c r="R692" s="32"/>
      <c r="S692" s="32"/>
    </row>
    <row r="693" spans="1:19" ht="31.5" x14ac:dyDescent="0.25">
      <c r="A693" s="27" t="s">
        <v>670</v>
      </c>
      <c r="B693" s="30" t="s">
        <v>21</v>
      </c>
      <c r="C693" s="76" t="s">
        <v>671</v>
      </c>
      <c r="D693" s="78" t="s">
        <v>672</v>
      </c>
      <c r="E693" s="77"/>
      <c r="F693" s="76"/>
      <c r="G693" s="75"/>
      <c r="H693" s="26"/>
      <c r="I693" s="26"/>
      <c r="J693" s="26"/>
      <c r="K693" s="26"/>
      <c r="L693" s="26"/>
      <c r="M693" s="26"/>
      <c r="N693" s="75"/>
      <c r="O693" s="75"/>
      <c r="P693" s="23">
        <f>SUM(I693:O693)</f>
        <v>0</v>
      </c>
      <c r="Q693" s="23">
        <f>SUM(P693-G693)</f>
        <v>0</v>
      </c>
      <c r="R693" s="23">
        <f>SUM(Q693-O693)</f>
        <v>0</v>
      </c>
      <c r="S693" s="23">
        <f>H693</f>
        <v>0</v>
      </c>
    </row>
    <row r="694" spans="1:19" ht="16.5" thickBot="1" x14ac:dyDescent="0.3">
      <c r="A694" s="27" t="s">
        <v>303</v>
      </c>
      <c r="B694" s="30" t="s">
        <v>303</v>
      </c>
      <c r="C694" s="27" t="s">
        <v>303</v>
      </c>
      <c r="D694" s="29" t="s">
        <v>303</v>
      </c>
      <c r="E694" s="28" t="s">
        <v>303</v>
      </c>
      <c r="F694" s="29"/>
      <c r="G694" s="24"/>
      <c r="H694" s="26"/>
      <c r="I694" s="24"/>
      <c r="J694" s="24"/>
      <c r="K694" s="24"/>
      <c r="L694" s="24"/>
      <c r="M694" s="24"/>
      <c r="N694" s="24"/>
      <c r="O694" s="24"/>
      <c r="P694" s="23">
        <f>SUM(I694:O694)</f>
        <v>0</v>
      </c>
      <c r="Q694" s="23">
        <f>SUM(P694-G694)</f>
        <v>0</v>
      </c>
      <c r="R694" s="23">
        <f>SUM(Q694-O694)</f>
        <v>0</v>
      </c>
      <c r="S694" s="23">
        <f>H694</f>
        <v>0</v>
      </c>
    </row>
    <row r="695" spans="1:19" ht="16.5" thickTop="1" x14ac:dyDescent="0.25">
      <c r="A695" s="86"/>
      <c r="B695" s="85"/>
      <c r="C695" s="84"/>
      <c r="D695" s="83"/>
      <c r="E695" s="73"/>
      <c r="F695" s="82"/>
      <c r="G695" s="16">
        <f>SUM(G693:G694)</f>
        <v>0</v>
      </c>
      <c r="H695" s="16">
        <f>SUM(H693:H694)</f>
        <v>0</v>
      </c>
      <c r="I695" s="16">
        <f>SUM(I693:I694)</f>
        <v>0</v>
      </c>
      <c r="J695" s="16">
        <f>SUM(J693:J694)</f>
        <v>0</v>
      </c>
      <c r="K695" s="16">
        <f>SUM(K693:K694)</f>
        <v>0</v>
      </c>
      <c r="L695" s="16">
        <f>SUM(L693:L694)</f>
        <v>0</v>
      </c>
      <c r="M695" s="16">
        <f>SUM(M693:M694)</f>
        <v>0</v>
      </c>
      <c r="N695" s="16">
        <f>SUM(N693:N694)</f>
        <v>0</v>
      </c>
      <c r="O695" s="16">
        <f>SUM(O693:O694)</f>
        <v>0</v>
      </c>
      <c r="P695" s="16">
        <f>SUM(P693:P694)</f>
        <v>0</v>
      </c>
      <c r="Q695" s="16">
        <f>SUM(Q693:Q694)</f>
        <v>0</v>
      </c>
      <c r="R695" s="16">
        <f>SUM(R693:R694)</f>
        <v>0</v>
      </c>
      <c r="S695" s="16">
        <f>SUM(S693:S694)</f>
        <v>0</v>
      </c>
    </row>
    <row r="696" spans="1:19" ht="15.75" x14ac:dyDescent="0.25">
      <c r="A696" s="34" t="s">
        <v>26</v>
      </c>
      <c r="B696" s="81"/>
      <c r="C696" s="80"/>
      <c r="D696" s="80"/>
      <c r="E696" s="80"/>
      <c r="F696" s="80"/>
      <c r="G696" s="32"/>
      <c r="H696" s="32"/>
      <c r="I696" s="32"/>
      <c r="J696" s="32"/>
      <c r="K696" s="32"/>
      <c r="L696" s="32"/>
      <c r="M696" s="32"/>
      <c r="N696" s="32"/>
      <c r="O696" s="32"/>
      <c r="P696" s="32"/>
      <c r="Q696" s="32" t="s">
        <v>27</v>
      </c>
      <c r="R696" s="32"/>
      <c r="S696" s="79"/>
    </row>
    <row r="697" spans="1:19" ht="16.5" thickBot="1" x14ac:dyDescent="0.3">
      <c r="A697" s="76"/>
      <c r="B697" s="30"/>
      <c r="C697" s="76"/>
      <c r="D697" s="78"/>
      <c r="E697" s="77"/>
      <c r="F697" s="76"/>
      <c r="G697" s="75"/>
      <c r="H697" s="26"/>
      <c r="I697" s="75"/>
      <c r="J697" s="75"/>
      <c r="K697" s="75"/>
      <c r="L697" s="75"/>
      <c r="M697" s="75"/>
      <c r="N697" s="75"/>
      <c r="O697" s="75"/>
      <c r="P697" s="23">
        <f>SUM(I697:O697)</f>
        <v>0</v>
      </c>
      <c r="Q697" s="23">
        <f>SUM(P697-G697)</f>
        <v>0</v>
      </c>
      <c r="R697" s="23">
        <f>SUM(Q697-O697)</f>
        <v>0</v>
      </c>
      <c r="S697" s="23">
        <f>H697</f>
        <v>0</v>
      </c>
    </row>
    <row r="698" spans="1:19" ht="16.5" thickTop="1" x14ac:dyDescent="0.25">
      <c r="A698" s="74"/>
      <c r="B698" s="73"/>
      <c r="C698" s="71"/>
      <c r="D698" s="72"/>
      <c r="E698" s="71"/>
      <c r="F698" s="70"/>
      <c r="G698" s="16">
        <f>SUM(G697:G697)</f>
        <v>0</v>
      </c>
      <c r="H698" s="16">
        <f>SUM(H697:H697)</f>
        <v>0</v>
      </c>
      <c r="I698" s="16">
        <f>SUM(I697:I697)</f>
        <v>0</v>
      </c>
      <c r="J698" s="16">
        <f>SUM(J697:J697)</f>
        <v>0</v>
      </c>
      <c r="K698" s="16">
        <f>SUM(K697:K697)</f>
        <v>0</v>
      </c>
      <c r="L698" s="16">
        <f>SUM(L697:L697)</f>
        <v>0</v>
      </c>
      <c r="M698" s="16"/>
      <c r="N698" s="16">
        <f>SUM(N697:N697)</f>
        <v>0</v>
      </c>
      <c r="O698" s="16">
        <f>SUM(O697:O697)</f>
        <v>0</v>
      </c>
      <c r="P698" s="16">
        <f>SUM(P697:P697)</f>
        <v>0</v>
      </c>
      <c r="Q698" s="16">
        <f>SUM(Q697:Q697)</f>
        <v>0</v>
      </c>
      <c r="R698" s="16">
        <f>SUM(R697:R697)</f>
        <v>0</v>
      </c>
      <c r="S698" s="16">
        <f>SUM(S697:S697)</f>
        <v>0</v>
      </c>
    </row>
    <row r="699" spans="1:19" ht="16.5" thickBot="1" x14ac:dyDescent="0.3">
      <c r="A699" s="69"/>
      <c r="B699" s="68"/>
      <c r="C699" s="66"/>
      <c r="D699" s="67"/>
      <c r="E699" s="66"/>
      <c r="F699" s="65"/>
      <c r="G699" s="10"/>
      <c r="H699" s="10"/>
      <c r="I699" s="64"/>
      <c r="J699" s="64"/>
      <c r="K699" s="64"/>
      <c r="L699" s="64"/>
      <c r="M699" s="64"/>
      <c r="N699" s="64"/>
      <c r="O699" s="64"/>
      <c r="P699" s="9"/>
      <c r="Q699" s="9"/>
      <c r="R699" s="64"/>
      <c r="S699" s="64"/>
    </row>
    <row r="700" spans="1:19" ht="17.25" thickTop="1" thickBot="1" x14ac:dyDescent="0.3">
      <c r="A700" s="7" t="s">
        <v>28</v>
      </c>
      <c r="B700" s="63"/>
      <c r="C700" s="62"/>
      <c r="D700" s="62"/>
      <c r="E700" s="62"/>
      <c r="F700" s="62"/>
      <c r="G700" s="4">
        <f>SUM(G687+G691+G695+G698)</f>
        <v>0</v>
      </c>
      <c r="H700" s="4">
        <f>SUM(H687+H691+H695+H698)</f>
        <v>0</v>
      </c>
      <c r="I700" s="4">
        <f>SUM(I687+I691+I695+I698)</f>
        <v>100000</v>
      </c>
      <c r="J700" s="4">
        <f>SUM(J687+J691+J695+J698)</f>
        <v>0</v>
      </c>
      <c r="K700" s="4">
        <f>SUM(K687+K691+K695+K698)</f>
        <v>0</v>
      </c>
      <c r="L700" s="4">
        <f>SUM(L687+L691+L695+L698)</f>
        <v>0</v>
      </c>
      <c r="M700" s="4"/>
      <c r="N700" s="4">
        <f>SUM(N687+N691+N695+N698)</f>
        <v>150000</v>
      </c>
      <c r="O700" s="4">
        <f>SUM(O687+O691+O695+O698)</f>
        <v>0</v>
      </c>
      <c r="P700" s="4">
        <f>SUM(P687+P691+P695+P698)</f>
        <v>250000</v>
      </c>
      <c r="Q700" s="4">
        <f>SUM(Q687+Q691+Q695+Q698)</f>
        <v>250000</v>
      </c>
      <c r="R700" s="4">
        <f>SUM(R687+R691+R695+R698)</f>
        <v>250000</v>
      </c>
      <c r="S700" s="4">
        <f>SUM(S687+S691+S695+S698)</f>
        <v>0</v>
      </c>
    </row>
    <row r="701" spans="1:19" s="1" customFormat="1" ht="17.25" thickTop="1" thickBot="1" x14ac:dyDescent="0.3">
      <c r="A701" s="3"/>
      <c r="B701" s="3"/>
      <c r="C701" s="3"/>
      <c r="D701" s="3"/>
      <c r="E701" s="3"/>
      <c r="F701" s="3"/>
      <c r="G701" s="3"/>
      <c r="H701" s="3"/>
      <c r="I701" s="3"/>
      <c r="J701" s="3"/>
      <c r="K701" s="3"/>
      <c r="L701" s="3"/>
      <c r="M701" s="3"/>
      <c r="N701" s="3"/>
      <c r="O701" s="3"/>
      <c r="P701" s="3"/>
      <c r="Q701" s="3"/>
      <c r="R701" s="3"/>
      <c r="S701" s="3"/>
    </row>
    <row r="702" spans="1:19" ht="15.75" thickTop="1" x14ac:dyDescent="0.25">
      <c r="A702" s="61" t="s">
        <v>632</v>
      </c>
      <c r="B702" s="60"/>
      <c r="C702" s="60"/>
      <c r="D702" s="60"/>
      <c r="E702" s="60"/>
      <c r="F702" s="60"/>
      <c r="G702" s="60"/>
      <c r="H702" s="60"/>
      <c r="I702" s="60"/>
      <c r="J702" s="60"/>
      <c r="K702" s="60"/>
      <c r="L702" s="60"/>
      <c r="M702" s="60"/>
      <c r="N702" s="60"/>
      <c r="O702" s="60"/>
      <c r="P702" s="60"/>
      <c r="Q702" s="60"/>
      <c r="R702" s="60"/>
      <c r="S702" s="60"/>
    </row>
    <row r="703" spans="1:19" x14ac:dyDescent="0.25">
      <c r="A703" s="59"/>
      <c r="B703" s="59"/>
      <c r="C703" s="59"/>
      <c r="D703" s="59"/>
      <c r="E703" s="59"/>
      <c r="F703" s="59"/>
      <c r="G703" s="59"/>
      <c r="H703" s="59"/>
      <c r="I703" s="59"/>
      <c r="J703" s="59"/>
      <c r="K703" s="59"/>
      <c r="L703" s="59"/>
      <c r="M703" s="59"/>
      <c r="N703" s="59"/>
      <c r="O703" s="59"/>
      <c r="P703" s="59"/>
      <c r="Q703" s="59"/>
      <c r="R703" s="59"/>
      <c r="S703" s="59"/>
    </row>
    <row r="704" spans="1:19" ht="47.25" x14ac:dyDescent="0.25">
      <c r="A704" s="58" t="s">
        <v>0</v>
      </c>
      <c r="B704" s="56" t="s">
        <v>1</v>
      </c>
      <c r="C704" s="56" t="s">
        <v>2</v>
      </c>
      <c r="D704" s="57" t="s">
        <v>3</v>
      </c>
      <c r="E704" s="55" t="s">
        <v>4</v>
      </c>
      <c r="F704" s="57" t="s">
        <v>5</v>
      </c>
      <c r="G704" s="57" t="s">
        <v>6</v>
      </c>
      <c r="H704" s="57" t="s">
        <v>7</v>
      </c>
      <c r="I704" s="56" t="s">
        <v>8</v>
      </c>
      <c r="J704" s="56" t="s">
        <v>9</v>
      </c>
      <c r="K704" s="56" t="s">
        <v>10</v>
      </c>
      <c r="L704" s="56" t="s">
        <v>11</v>
      </c>
      <c r="M704" s="56" t="s">
        <v>12</v>
      </c>
      <c r="N704" s="56" t="s">
        <v>13</v>
      </c>
      <c r="O704" s="55" t="s">
        <v>14</v>
      </c>
      <c r="P704" s="55" t="s">
        <v>15</v>
      </c>
      <c r="Q704" s="55" t="s">
        <v>16</v>
      </c>
      <c r="R704" s="55" t="s">
        <v>17</v>
      </c>
      <c r="S704" s="55" t="s">
        <v>18</v>
      </c>
    </row>
    <row r="705" spans="1:19" ht="15.75" x14ac:dyDescent="0.25">
      <c r="A705" s="54" t="s">
        <v>19</v>
      </c>
      <c r="B705" s="52"/>
      <c r="C705" s="53"/>
      <c r="D705" s="52"/>
      <c r="E705" s="52"/>
      <c r="F705" s="52"/>
      <c r="G705" s="51"/>
      <c r="H705" s="51"/>
      <c r="I705" s="51"/>
      <c r="J705" s="51"/>
      <c r="K705" s="51"/>
      <c r="L705" s="51"/>
      <c r="M705" s="51"/>
      <c r="N705" s="51"/>
      <c r="O705" s="51"/>
      <c r="P705" s="51"/>
      <c r="Q705" s="51"/>
      <c r="R705" s="51"/>
      <c r="S705" s="31"/>
    </row>
    <row r="706" spans="1:19" ht="15.75" x14ac:dyDescent="0.25">
      <c r="A706" s="50" t="s">
        <v>673</v>
      </c>
      <c r="B706" s="50" t="s">
        <v>184</v>
      </c>
      <c r="C706" s="50" t="s">
        <v>674</v>
      </c>
      <c r="D706" s="50" t="s">
        <v>675</v>
      </c>
      <c r="E706" s="50" t="s">
        <v>205</v>
      </c>
      <c r="F706" s="50" t="s">
        <v>676</v>
      </c>
      <c r="G706" s="50"/>
      <c r="H706" s="50"/>
      <c r="I706" s="50">
        <v>20000</v>
      </c>
      <c r="J706" s="50"/>
      <c r="K706" s="50"/>
      <c r="L706" s="50"/>
      <c r="M706" s="50"/>
      <c r="N706" s="50"/>
      <c r="O706" s="50"/>
      <c r="P706" s="43">
        <f>SUM(I706:O706)</f>
        <v>20000</v>
      </c>
      <c r="Q706" s="43">
        <f>SUM(P706-G706)</f>
        <v>20000</v>
      </c>
      <c r="R706" s="43">
        <f>SUM(Q706-O706)</f>
        <v>20000</v>
      </c>
      <c r="S706" s="43">
        <f>H706</f>
        <v>0</v>
      </c>
    </row>
    <row r="707" spans="1:19" ht="16.5" thickBot="1" x14ac:dyDescent="0.3">
      <c r="A707" s="48"/>
      <c r="B707" s="49"/>
      <c r="C707" s="48"/>
      <c r="D707" s="46"/>
      <c r="E707" s="47"/>
      <c r="F707" s="46"/>
      <c r="G707" s="44"/>
      <c r="H707" s="45"/>
      <c r="I707" s="44"/>
      <c r="J707" s="44"/>
      <c r="K707" s="44"/>
      <c r="L707" s="44"/>
      <c r="M707" s="44"/>
      <c r="N707" s="44"/>
      <c r="O707" s="44"/>
      <c r="P707" s="43">
        <f>SUM(I707:O707)</f>
        <v>0</v>
      </c>
      <c r="Q707" s="43">
        <f>SUM(P707-G707)</f>
        <v>0</v>
      </c>
      <c r="R707" s="43">
        <f>SUM(Q707-O707)</f>
        <v>0</v>
      </c>
      <c r="S707" s="43">
        <f>H707</f>
        <v>0</v>
      </c>
    </row>
    <row r="708" spans="1:19" ht="16.5" thickTop="1" x14ac:dyDescent="0.25">
      <c r="A708" s="37"/>
      <c r="B708" s="36"/>
      <c r="C708" s="42"/>
      <c r="D708" s="41"/>
      <c r="E708" s="20"/>
      <c r="F708" s="17"/>
      <c r="G708" s="16">
        <f>SUM(G706:G707)</f>
        <v>0</v>
      </c>
      <c r="H708" s="16">
        <f>SUM(H706:H707)</f>
        <v>0</v>
      </c>
      <c r="I708" s="16">
        <f>SUM(I706:I707)</f>
        <v>20000</v>
      </c>
      <c r="J708" s="16">
        <f>SUM(J706:J707)</f>
        <v>0</v>
      </c>
      <c r="K708" s="16">
        <f>SUM(K706:K707)</f>
        <v>0</v>
      </c>
      <c r="L708" s="16">
        <f>SUM(L706:L707)</f>
        <v>0</v>
      </c>
      <c r="M708" s="16">
        <f>SUM(M706:M707)</f>
        <v>0</v>
      </c>
      <c r="N708" s="16">
        <f>SUM(N706:N707)</f>
        <v>0</v>
      </c>
      <c r="O708" s="16">
        <f>SUM(O706:O707)</f>
        <v>0</v>
      </c>
      <c r="P708" s="16">
        <f>SUM(P706:P707)</f>
        <v>20000</v>
      </c>
      <c r="Q708" s="16">
        <f>SUM(Q706:Q707)</f>
        <v>20000</v>
      </c>
      <c r="R708" s="16">
        <f>SUM(R706:R707)</f>
        <v>20000</v>
      </c>
      <c r="S708" s="16">
        <f>SUM(S706:S707)</f>
        <v>0</v>
      </c>
    </row>
    <row r="709" spans="1:19" ht="15.75" x14ac:dyDescent="0.25">
      <c r="A709" s="34" t="s">
        <v>24</v>
      </c>
      <c r="B709" s="33"/>
      <c r="C709" s="33"/>
      <c r="D709" s="33"/>
      <c r="E709" s="33"/>
      <c r="F709" s="33"/>
      <c r="G709" s="32"/>
      <c r="H709" s="32"/>
      <c r="I709" s="32"/>
      <c r="J709" s="32"/>
      <c r="K709" s="32"/>
      <c r="L709" s="32"/>
      <c r="M709" s="32"/>
      <c r="N709" s="32"/>
      <c r="O709" s="32"/>
      <c r="P709" s="32"/>
      <c r="Q709" s="32"/>
      <c r="R709" s="32"/>
      <c r="S709" s="32"/>
    </row>
    <row r="710" spans="1:19" ht="16.5" thickBot="1" x14ac:dyDescent="0.3">
      <c r="A710" s="40" t="s">
        <v>677</v>
      </c>
      <c r="B710" s="30" t="s">
        <v>184</v>
      </c>
      <c r="C710" s="27" t="s">
        <v>678</v>
      </c>
      <c r="D710" s="29" t="s">
        <v>43</v>
      </c>
      <c r="E710" s="28" t="s">
        <v>177</v>
      </c>
      <c r="F710" s="27" t="s">
        <v>679</v>
      </c>
      <c r="G710" s="24"/>
      <c r="H710" s="39"/>
      <c r="I710" s="24"/>
      <c r="J710" s="24">
        <v>50000</v>
      </c>
      <c r="K710" s="24"/>
      <c r="L710" s="24"/>
      <c r="M710" s="24"/>
      <c r="N710" s="24"/>
      <c r="O710" s="24"/>
      <c r="P710" s="23">
        <f>SUM(I710:O710)</f>
        <v>50000</v>
      </c>
      <c r="Q710" s="23">
        <f>SUM(P710-G710)</f>
        <v>50000</v>
      </c>
      <c r="R710" s="23">
        <f>SUM(Q710-O710)</f>
        <v>50000</v>
      </c>
      <c r="S710" s="22">
        <f>(H710)</f>
        <v>0</v>
      </c>
    </row>
    <row r="711" spans="1:19" ht="16.5" thickTop="1" x14ac:dyDescent="0.25">
      <c r="A711" s="37"/>
      <c r="B711" s="36"/>
      <c r="C711" s="18"/>
      <c r="D711" s="19"/>
      <c r="E711" s="20"/>
      <c r="F711" s="17"/>
      <c r="G711" s="38">
        <f>SUM(G710:G710)</f>
        <v>0</v>
      </c>
      <c r="H711" s="38">
        <f>SUM(H710:H710)</f>
        <v>0</v>
      </c>
      <c r="I711" s="38">
        <f>SUM(I710:I710)</f>
        <v>0</v>
      </c>
      <c r="J711" s="38">
        <f>SUM(J710:J710)</f>
        <v>50000</v>
      </c>
      <c r="K711" s="38">
        <f>SUM(K710:K710)</f>
        <v>0</v>
      </c>
      <c r="L711" s="38">
        <f>SUM(L710:L710)</f>
        <v>0</v>
      </c>
      <c r="M711" s="38">
        <f>SUM(M710:M710)</f>
        <v>0</v>
      </c>
      <c r="N711" s="38">
        <f>SUM(N710:N710)</f>
        <v>0</v>
      </c>
      <c r="O711" s="38">
        <f>SUM(O710:O710)</f>
        <v>0</v>
      </c>
      <c r="P711" s="38">
        <f>SUM(P710:P710)</f>
        <v>50000</v>
      </c>
      <c r="Q711" s="38">
        <f>SUM(Q710:Q710)</f>
        <v>50000</v>
      </c>
      <c r="R711" s="38">
        <f>SUM(R710:R710)</f>
        <v>50000</v>
      </c>
      <c r="S711" s="38">
        <f>SUM(S710:S710)</f>
        <v>0</v>
      </c>
    </row>
    <row r="712" spans="1:19" ht="15.75" x14ac:dyDescent="0.25">
      <c r="A712" s="34" t="s">
        <v>25</v>
      </c>
      <c r="B712" s="33"/>
      <c r="C712" s="33"/>
      <c r="D712" s="33"/>
      <c r="E712" s="33"/>
      <c r="F712" s="33"/>
      <c r="G712" s="32"/>
      <c r="H712" s="32"/>
      <c r="I712" s="32"/>
      <c r="J712" s="32"/>
      <c r="K712" s="32"/>
      <c r="L712" s="32"/>
      <c r="M712" s="32"/>
      <c r="N712" s="32"/>
      <c r="O712" s="32"/>
      <c r="P712" s="32"/>
      <c r="Q712" s="32"/>
      <c r="R712" s="32"/>
      <c r="S712" s="32"/>
    </row>
    <row r="713" spans="1:19" ht="16.5" thickBot="1" x14ac:dyDescent="0.3">
      <c r="A713" s="27" t="s">
        <v>680</v>
      </c>
      <c r="B713" s="30" t="s">
        <v>21</v>
      </c>
      <c r="C713" s="27" t="s">
        <v>681</v>
      </c>
      <c r="D713" s="29" t="s">
        <v>676</v>
      </c>
      <c r="E713" s="28" t="s">
        <v>676</v>
      </c>
      <c r="F713" s="29" t="s">
        <v>177</v>
      </c>
      <c r="G713" s="24"/>
      <c r="H713" s="26"/>
      <c r="I713" s="24"/>
      <c r="J713" s="24">
        <v>250000</v>
      </c>
      <c r="K713" s="24"/>
      <c r="L713" s="24"/>
      <c r="M713" s="24"/>
      <c r="N713" s="24"/>
      <c r="O713" s="24"/>
      <c r="P713" s="23">
        <f>SUM(I713:O713)</f>
        <v>250000</v>
      </c>
      <c r="Q713" s="23">
        <f>(P713-G713)</f>
        <v>250000</v>
      </c>
      <c r="R713" s="23">
        <f>(Q713-O713)</f>
        <v>250000</v>
      </c>
      <c r="S713" s="23">
        <f>(H713)</f>
        <v>0</v>
      </c>
    </row>
    <row r="714" spans="1:19" ht="16.5" thickTop="1" x14ac:dyDescent="0.25">
      <c r="A714" s="37"/>
      <c r="B714" s="36"/>
      <c r="C714" s="18"/>
      <c r="D714" s="19"/>
      <c r="E714" s="20"/>
      <c r="F714" s="35"/>
      <c r="G714" s="16">
        <f>SUM(G713:G713)</f>
        <v>0</v>
      </c>
      <c r="H714" s="16">
        <f>SUM(H713:H713)</f>
        <v>0</v>
      </c>
      <c r="I714" s="16">
        <f>SUM(I713:I713)</f>
        <v>0</v>
      </c>
      <c r="J714" s="16">
        <f>SUM(J713:J713)</f>
        <v>250000</v>
      </c>
      <c r="K714" s="16">
        <f>SUM(K713:K713)</f>
        <v>0</v>
      </c>
      <c r="L714" s="16">
        <f>SUM(L713:L713)</f>
        <v>0</v>
      </c>
      <c r="M714" s="16">
        <f>SUM(M713:M713)</f>
        <v>0</v>
      </c>
      <c r="N714" s="16">
        <f>SUM(N713:N713)</f>
        <v>0</v>
      </c>
      <c r="O714" s="16">
        <f>SUM(O713:O713)</f>
        <v>0</v>
      </c>
      <c r="P714" s="16">
        <f>SUM(P713:P713)</f>
        <v>250000</v>
      </c>
      <c r="Q714" s="16">
        <f>SUM(Q713:Q713)</f>
        <v>250000</v>
      </c>
      <c r="R714" s="16">
        <f>SUM(R713:R713)</f>
        <v>250000</v>
      </c>
      <c r="S714" s="16">
        <f>SUM(S713:S713)</f>
        <v>0</v>
      </c>
    </row>
    <row r="715" spans="1:19" ht="15.75" x14ac:dyDescent="0.25">
      <c r="A715" s="34" t="s">
        <v>26</v>
      </c>
      <c r="B715" s="33"/>
      <c r="C715" s="33"/>
      <c r="D715" s="33"/>
      <c r="E715" s="33"/>
      <c r="F715" s="33"/>
      <c r="G715" s="32"/>
      <c r="H715" s="32"/>
      <c r="I715" s="32"/>
      <c r="J715" s="32"/>
      <c r="K715" s="32"/>
      <c r="L715" s="32"/>
      <c r="M715" s="32"/>
      <c r="N715" s="32"/>
      <c r="O715" s="32"/>
      <c r="P715" s="32"/>
      <c r="Q715" s="32" t="s">
        <v>27</v>
      </c>
      <c r="R715" s="32"/>
      <c r="S715" s="31"/>
    </row>
    <row r="716" spans="1:19" ht="15.75" x14ac:dyDescent="0.25">
      <c r="A716" s="27" t="s">
        <v>682</v>
      </c>
      <c r="B716" s="30" t="s">
        <v>21</v>
      </c>
      <c r="C716" s="27" t="s">
        <v>683</v>
      </c>
      <c r="D716" s="29" t="s">
        <v>39</v>
      </c>
      <c r="E716" s="28" t="s">
        <v>177</v>
      </c>
      <c r="F716" s="27" t="s">
        <v>684</v>
      </c>
      <c r="G716" s="24">
        <v>13000</v>
      </c>
      <c r="H716" s="26"/>
      <c r="I716" s="26">
        <v>13000</v>
      </c>
      <c r="J716" s="26">
        <v>13000</v>
      </c>
      <c r="K716" s="26">
        <v>26000</v>
      </c>
      <c r="L716" s="26">
        <v>13000</v>
      </c>
      <c r="M716" s="26">
        <v>26000</v>
      </c>
      <c r="N716" s="24"/>
      <c r="O716" s="24"/>
      <c r="P716" s="23">
        <f>SUM(I716:O716)</f>
        <v>91000</v>
      </c>
      <c r="Q716" s="23">
        <f>SUM(P716-G716)</f>
        <v>78000</v>
      </c>
      <c r="R716" s="23">
        <f>SUM(Q716-O716)</f>
        <v>78000</v>
      </c>
      <c r="S716" s="22">
        <f>H716</f>
        <v>0</v>
      </c>
    </row>
    <row r="717" spans="1:19" ht="15.75" x14ac:dyDescent="0.25">
      <c r="A717" s="27" t="s">
        <v>685</v>
      </c>
      <c r="B717" s="30" t="s">
        <v>21</v>
      </c>
      <c r="C717" s="27" t="s">
        <v>686</v>
      </c>
      <c r="D717" s="29" t="s">
        <v>43</v>
      </c>
      <c r="E717" s="28" t="s">
        <v>177</v>
      </c>
      <c r="F717" s="27" t="s">
        <v>177</v>
      </c>
      <c r="G717" s="24">
        <v>0</v>
      </c>
      <c r="H717" s="26"/>
      <c r="I717" s="25">
        <v>0</v>
      </c>
      <c r="J717" s="25">
        <v>50000</v>
      </c>
      <c r="K717" s="25">
        <v>50000</v>
      </c>
      <c r="L717" s="25">
        <v>0</v>
      </c>
      <c r="M717" s="25"/>
      <c r="N717" s="24"/>
      <c r="O717" s="24"/>
      <c r="P717" s="23">
        <f>SUM(I717:O717)</f>
        <v>100000</v>
      </c>
      <c r="Q717" s="23">
        <f>SUM(P717-G717)</f>
        <v>100000</v>
      </c>
      <c r="R717" s="23">
        <f>SUM(Q717-O717)</f>
        <v>100000</v>
      </c>
      <c r="S717" s="22">
        <f>H717</f>
        <v>0</v>
      </c>
    </row>
    <row r="718" spans="1:19" ht="15.75" x14ac:dyDescent="0.25">
      <c r="A718" s="27" t="s">
        <v>687</v>
      </c>
      <c r="B718" s="30" t="s">
        <v>21</v>
      </c>
      <c r="C718" s="27" t="s">
        <v>688</v>
      </c>
      <c r="D718" s="29" t="s">
        <v>675</v>
      </c>
      <c r="E718" s="28" t="s">
        <v>177</v>
      </c>
      <c r="F718" s="27" t="s">
        <v>689</v>
      </c>
      <c r="G718" s="24"/>
      <c r="H718" s="26"/>
      <c r="I718" s="25">
        <v>0</v>
      </c>
      <c r="J718" s="25">
        <v>30000</v>
      </c>
      <c r="K718" s="25"/>
      <c r="L718" s="25"/>
      <c r="M718" s="25"/>
      <c r="N718" s="24"/>
      <c r="O718" s="24"/>
      <c r="P718" s="23">
        <f>SUM(I718:O718)</f>
        <v>30000</v>
      </c>
      <c r="Q718" s="23">
        <f>SUM(P718-G718)</f>
        <v>30000</v>
      </c>
      <c r="R718" s="23">
        <f>SUM(Q718-O718)</f>
        <v>30000</v>
      </c>
      <c r="S718" s="22">
        <f>H718</f>
        <v>0</v>
      </c>
    </row>
    <row r="719" spans="1:19" ht="16.5" thickBot="1" x14ac:dyDescent="0.3">
      <c r="A719" s="27" t="s">
        <v>690</v>
      </c>
      <c r="B719" s="30" t="s">
        <v>21</v>
      </c>
      <c r="C719" s="27" t="s">
        <v>691</v>
      </c>
      <c r="D719" s="29" t="s">
        <v>637</v>
      </c>
      <c r="E719" s="28" t="s">
        <v>177</v>
      </c>
      <c r="F719" s="27" t="s">
        <v>177</v>
      </c>
      <c r="G719" s="24"/>
      <c r="H719" s="26"/>
      <c r="I719" s="25"/>
      <c r="J719" s="25"/>
      <c r="K719" s="25"/>
      <c r="L719" s="25">
        <v>75000</v>
      </c>
      <c r="M719" s="25"/>
      <c r="N719" s="24"/>
      <c r="O719" s="24"/>
      <c r="P719" s="23">
        <f>SUM(I719:O719)</f>
        <v>75000</v>
      </c>
      <c r="Q719" s="23">
        <f>SUM(P719-G719)</f>
        <v>75000</v>
      </c>
      <c r="R719" s="23">
        <f>SUM(Q719-O719)</f>
        <v>75000</v>
      </c>
      <c r="S719" s="22">
        <f>H719</f>
        <v>0</v>
      </c>
    </row>
    <row r="720" spans="1:19" ht="16.5" thickTop="1" x14ac:dyDescent="0.25">
      <c r="A720" s="21"/>
      <c r="B720" s="20"/>
      <c r="C720" s="18"/>
      <c r="D720" s="19"/>
      <c r="E720" s="18"/>
      <c r="F720" s="17"/>
      <c r="G720" s="16">
        <f>SUM(G716:G719)</f>
        <v>13000</v>
      </c>
      <c r="H720" s="16">
        <f>SUM(H716:H719)</f>
        <v>0</v>
      </c>
      <c r="I720" s="16">
        <f>SUM(I716:I719)</f>
        <v>13000</v>
      </c>
      <c r="J720" s="16">
        <f>SUM(J716:J719)</f>
        <v>93000</v>
      </c>
      <c r="K720" s="16">
        <f>SUM(K716:K719)</f>
        <v>76000</v>
      </c>
      <c r="L720" s="16">
        <f>SUM(L716:L719)</f>
        <v>88000</v>
      </c>
      <c r="M720" s="16">
        <f>SUM(M716:M719)</f>
        <v>26000</v>
      </c>
      <c r="N720" s="16">
        <f>SUM(N716:N719)</f>
        <v>0</v>
      </c>
      <c r="O720" s="16">
        <f>SUM(O716:O719)</f>
        <v>0</v>
      </c>
      <c r="P720" s="16">
        <f>SUM(P716:P719)</f>
        <v>296000</v>
      </c>
      <c r="Q720" s="16">
        <f>SUM(Q716:Q719)</f>
        <v>283000</v>
      </c>
      <c r="R720" s="16">
        <f>SUM(R716:R719)</f>
        <v>283000</v>
      </c>
      <c r="S720" s="16">
        <f>SUM(S716:S719)</f>
        <v>0</v>
      </c>
    </row>
    <row r="721" spans="1:19" ht="16.5" thickBot="1" x14ac:dyDescent="0.3">
      <c r="A721" s="15"/>
      <c r="B721" s="14"/>
      <c r="C721" s="12"/>
      <c r="D721" s="13"/>
      <c r="E721" s="12"/>
      <c r="F721" s="11"/>
      <c r="G721" s="10"/>
      <c r="H721" s="10"/>
      <c r="I721" s="8"/>
      <c r="J721" s="8"/>
      <c r="K721" s="8"/>
      <c r="L721" s="8"/>
      <c r="M721" s="8"/>
      <c r="N721" s="8"/>
      <c r="O721" s="8"/>
      <c r="P721" s="9"/>
      <c r="Q721" s="9"/>
      <c r="R721" s="8"/>
      <c r="S721" s="8"/>
    </row>
    <row r="722" spans="1:19" ht="17.25" thickTop="1" thickBot="1" x14ac:dyDescent="0.3">
      <c r="A722" s="7" t="s">
        <v>28</v>
      </c>
      <c r="B722" s="6"/>
      <c r="C722" s="5"/>
      <c r="D722" s="5"/>
      <c r="E722" s="5"/>
      <c r="F722" s="5"/>
      <c r="G722" s="4">
        <f>SUM(G708+G711+G714+G720)</f>
        <v>13000</v>
      </c>
      <c r="H722" s="4">
        <f>SUM(H708+H711+H714+H720)</f>
        <v>0</v>
      </c>
      <c r="I722" s="4">
        <f>SUM(I708+I711+I714+I720)</f>
        <v>33000</v>
      </c>
      <c r="J722" s="4">
        <f>SUM(J708+J711+J714+J720)</f>
        <v>393000</v>
      </c>
      <c r="K722" s="4">
        <f>SUM(K708+K711+K714+K720)</f>
        <v>76000</v>
      </c>
      <c r="L722" s="4">
        <f>SUM(L708+L711+L714+L720)</f>
        <v>88000</v>
      </c>
      <c r="M722" s="4">
        <f>SUM(M708+M711+M714+M720)</f>
        <v>26000</v>
      </c>
      <c r="N722" s="4">
        <f>SUM(N708+N711+N714+N720)</f>
        <v>0</v>
      </c>
      <c r="O722" s="4">
        <f>SUM(O708+O711+O714+O720)</f>
        <v>0</v>
      </c>
      <c r="P722" s="4">
        <f>SUM(P708+P711+P714+P720)</f>
        <v>616000</v>
      </c>
      <c r="Q722" s="4">
        <f>SUM(Q708+Q711+Q714+Q720)</f>
        <v>603000</v>
      </c>
      <c r="R722" s="4">
        <f>SUM(R708+R711+R714+R720)</f>
        <v>603000</v>
      </c>
      <c r="S722" s="4">
        <f>SUM(S708+S711+S714+S720)</f>
        <v>0</v>
      </c>
    </row>
    <row r="723" spans="1:19" s="1" customFormat="1" ht="16.5" thickTop="1" x14ac:dyDescent="0.25">
      <c r="A723" s="3"/>
      <c r="B723" s="3"/>
      <c r="C723" s="3"/>
      <c r="D723" s="3"/>
      <c r="E723" s="3"/>
      <c r="F723" s="3"/>
      <c r="G723" s="3"/>
      <c r="H723" s="3"/>
      <c r="I723" s="3"/>
      <c r="J723" s="3"/>
      <c r="K723" s="3"/>
      <c r="L723" s="3"/>
      <c r="M723" s="3"/>
      <c r="N723" s="3"/>
      <c r="O723" s="3"/>
      <c r="P723" s="3"/>
      <c r="Q723" s="3"/>
      <c r="R723" s="3"/>
      <c r="S723" s="3"/>
    </row>
    <row r="724" spans="1:19" ht="15.75" x14ac:dyDescent="0.25">
      <c r="A724" s="2"/>
      <c r="B724" s="2"/>
      <c r="C724" s="2"/>
      <c r="D724" s="2"/>
      <c r="E724" s="2"/>
      <c r="F724" s="2"/>
      <c r="G724" s="2"/>
      <c r="H724" s="2"/>
      <c r="I724" s="2"/>
      <c r="J724" s="2"/>
      <c r="K724" s="2"/>
      <c r="L724" s="2"/>
      <c r="M724" s="2"/>
      <c r="N724" s="2"/>
      <c r="O724" s="2"/>
      <c r="P724" s="2"/>
      <c r="Q724" s="2"/>
      <c r="R724" s="2"/>
      <c r="S724" s="2"/>
    </row>
  </sheetData>
  <mergeCells count="21">
    <mergeCell ref="A702:S703"/>
    <mergeCell ref="A334:S335"/>
    <mergeCell ref="A369:S370"/>
    <mergeCell ref="A388:S389"/>
    <mergeCell ref="A551:S552"/>
    <mergeCell ref="A583:S584"/>
    <mergeCell ref="A607:S608"/>
    <mergeCell ref="A635:S636"/>
    <mergeCell ref="A660:S661"/>
    <mergeCell ref="A682:S683"/>
    <mergeCell ref="A220:S221"/>
    <mergeCell ref="A239:S240"/>
    <mergeCell ref="A257:S258"/>
    <mergeCell ref="A279:S280"/>
    <mergeCell ref="A314:S315"/>
    <mergeCell ref="A2:S2"/>
    <mergeCell ref="A20:S21"/>
    <mergeCell ref="A42:S43"/>
    <mergeCell ref="A119:S120"/>
    <mergeCell ref="A146:S147"/>
    <mergeCell ref="A189:S19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 Masster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Clabuesch</dc:creator>
  <cp:lastModifiedBy>Chris Clabuesch</cp:lastModifiedBy>
  <dcterms:created xsi:type="dcterms:W3CDTF">2020-10-26T16:02:56Z</dcterms:created>
  <dcterms:modified xsi:type="dcterms:W3CDTF">2020-11-13T16:58:07Z</dcterms:modified>
</cp:coreProperties>
</file>