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defaultThemeVersion="166925"/>
  <mc:AlternateContent xmlns:mc="http://schemas.openxmlformats.org/markup-compatibility/2006">
    <mc:Choice Requires="x15">
      <x15ac:absPath xmlns:x15ac="http://schemas.microsoft.com/office/spreadsheetml/2010/11/ac" url="C:\Users\cclabuesch\Downloads\"/>
    </mc:Choice>
  </mc:AlternateContent>
  <xr:revisionPtr revIDLastSave="0" documentId="13_ncr:1_{A02415D5-D5C1-4F15-B19C-AE87E5E15D21}" xr6:coauthVersionLast="45" xr6:coauthVersionMax="45" xr10:uidLastSave="{00000000-0000-0000-0000-000000000000}"/>
  <bookViews>
    <workbookView xWindow="1965" yWindow="2070" windowWidth="15330" windowHeight="10890" xr2:uid="{BA240213-1406-46D1-8C57-F1155F6B6253}"/>
  </bookViews>
  <sheets>
    <sheet name="Consolidated Master " sheetId="11" r:id="rId1"/>
  </sheets>
  <definedNames>
    <definedName name="_xlnm._FilterDatabase" localSheetId="0" hidden="1">'Consolidated Master '!$A$2:$IIT$6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772" i="11" l="1"/>
  <c r="N772" i="11"/>
  <c r="M772" i="11"/>
  <c r="L772" i="11"/>
  <c r="K772" i="11"/>
  <c r="J772" i="11"/>
  <c r="I772" i="11"/>
  <c r="H772" i="11"/>
  <c r="G772" i="11"/>
  <c r="S771" i="11"/>
  <c r="P771" i="11"/>
  <c r="Q771" i="11" s="1"/>
  <c r="R771" i="11" s="1"/>
  <c r="S770" i="11"/>
  <c r="P770" i="11"/>
  <c r="Q770" i="11" s="1"/>
  <c r="R770" i="11" s="1"/>
  <c r="S769" i="11"/>
  <c r="P769" i="11"/>
  <c r="Q769" i="11" s="1"/>
  <c r="R769" i="11" s="1"/>
  <c r="S768" i="11"/>
  <c r="P768" i="11"/>
  <c r="Q768" i="11" s="1"/>
  <c r="R768" i="11" s="1"/>
  <c r="S767" i="11"/>
  <c r="P767" i="11"/>
  <c r="Q767" i="11" s="1"/>
  <c r="R767" i="11" s="1"/>
  <c r="S766" i="11"/>
  <c r="P766" i="11"/>
  <c r="Q766" i="11" s="1"/>
  <c r="R766" i="11" s="1"/>
  <c r="S765" i="11"/>
  <c r="P765" i="11"/>
  <c r="Q765" i="11" s="1"/>
  <c r="R765" i="11" s="1"/>
  <c r="S764" i="11"/>
  <c r="P764" i="11"/>
  <c r="Q764" i="11" s="1"/>
  <c r="R764" i="11" s="1"/>
  <c r="S763" i="11"/>
  <c r="P763" i="11"/>
  <c r="Q763" i="11" s="1"/>
  <c r="R763" i="11" s="1"/>
  <c r="S762" i="11"/>
  <c r="P762" i="11"/>
  <c r="Q762" i="11" s="1"/>
  <c r="R762" i="11" s="1"/>
  <c r="S761" i="11"/>
  <c r="P761" i="11"/>
  <c r="Q761" i="11" s="1"/>
  <c r="R761" i="11" s="1"/>
  <c r="S760" i="11"/>
  <c r="P760" i="11"/>
  <c r="Q760" i="11" s="1"/>
  <c r="R760" i="11" s="1"/>
  <c r="S759" i="11"/>
  <c r="P759" i="11"/>
  <c r="Q759" i="11" s="1"/>
  <c r="R759" i="11" s="1"/>
  <c r="S758" i="11"/>
  <c r="P758" i="11"/>
  <c r="Q758" i="11" s="1"/>
  <c r="R758" i="11" s="1"/>
  <c r="S757" i="11"/>
  <c r="P757" i="11"/>
  <c r="Q757" i="11" s="1"/>
  <c r="R757" i="11" s="1"/>
  <c r="S756" i="11"/>
  <c r="P756" i="11"/>
  <c r="Q756" i="11" s="1"/>
  <c r="R756" i="11" s="1"/>
  <c r="S755" i="11"/>
  <c r="P755" i="11"/>
  <c r="Q755" i="11" s="1"/>
  <c r="R755" i="11" s="1"/>
  <c r="S754" i="11"/>
  <c r="P754" i="11"/>
  <c r="Q754" i="11" s="1"/>
  <c r="R754" i="11" s="1"/>
  <c r="S753" i="11"/>
  <c r="P753" i="11"/>
  <c r="Q753" i="11" s="1"/>
  <c r="R753" i="11" s="1"/>
  <c r="S752" i="11"/>
  <c r="P752" i="11"/>
  <c r="Q752" i="11" s="1"/>
  <c r="R752" i="11" s="1"/>
  <c r="S751" i="11"/>
  <c r="P751" i="11"/>
  <c r="Q751" i="11" s="1"/>
  <c r="R751" i="11" s="1"/>
  <c r="S750" i="11"/>
  <c r="P750" i="11"/>
  <c r="Q750" i="11" s="1"/>
  <c r="R750" i="11" s="1"/>
  <c r="S749" i="11"/>
  <c r="P749" i="11"/>
  <c r="Q749" i="11" s="1"/>
  <c r="R749" i="11" s="1"/>
  <c r="S748" i="11"/>
  <c r="P748" i="11"/>
  <c r="Q748" i="11" s="1"/>
  <c r="R748" i="11" s="1"/>
  <c r="S747" i="11"/>
  <c r="P747" i="11"/>
  <c r="Q747" i="11" s="1"/>
  <c r="R747" i="11" s="1"/>
  <c r="S746" i="11"/>
  <c r="P746" i="11"/>
  <c r="Q746" i="11" s="1"/>
  <c r="R746" i="11" s="1"/>
  <c r="S745" i="11"/>
  <c r="P745" i="11"/>
  <c r="Q745" i="11" s="1"/>
  <c r="R745" i="11" s="1"/>
  <c r="S744" i="11"/>
  <c r="P744" i="11"/>
  <c r="Q744" i="11" s="1"/>
  <c r="R744" i="11" s="1"/>
  <c r="S743" i="11"/>
  <c r="P743" i="11"/>
  <c r="Q743" i="11" s="1"/>
  <c r="R743" i="11" s="1"/>
  <c r="S742" i="11"/>
  <c r="P742" i="11"/>
  <c r="Q742" i="11" s="1"/>
  <c r="R742" i="11" s="1"/>
  <c r="S741" i="11"/>
  <c r="P741" i="11"/>
  <c r="Q741" i="11" s="1"/>
  <c r="R741" i="11" s="1"/>
  <c r="S740" i="11"/>
  <c r="P740" i="11"/>
  <c r="Q740" i="11" s="1"/>
  <c r="R740" i="11" s="1"/>
  <c r="S739" i="11"/>
  <c r="P739" i="11"/>
  <c r="Q739" i="11" s="1"/>
  <c r="R739" i="11" s="1"/>
  <c r="S738" i="11"/>
  <c r="P738" i="11"/>
  <c r="Q738" i="11" s="1"/>
  <c r="R738" i="11" s="1"/>
  <c r="S737" i="11"/>
  <c r="P737" i="11"/>
  <c r="Q737" i="11" s="1"/>
  <c r="R737" i="11" s="1"/>
  <c r="S736" i="11"/>
  <c r="P736" i="11"/>
  <c r="Q736" i="11" s="1"/>
  <c r="R736" i="11" s="1"/>
  <c r="S735" i="11"/>
  <c r="P735" i="11"/>
  <c r="Q735" i="11" s="1"/>
  <c r="R735" i="11" s="1"/>
  <c r="S734" i="11"/>
  <c r="P734" i="11"/>
  <c r="Q734" i="11" s="1"/>
  <c r="R734" i="11" s="1"/>
  <c r="S733" i="11"/>
  <c r="P733" i="11"/>
  <c r="Q733" i="11" s="1"/>
  <c r="R733" i="11" s="1"/>
  <c r="S732" i="11"/>
  <c r="P732" i="11"/>
  <c r="Q732" i="11" s="1"/>
  <c r="R732" i="11" s="1"/>
  <c r="S731" i="11"/>
  <c r="P731" i="11"/>
  <c r="Q731" i="11" s="1"/>
  <c r="R731" i="11" s="1"/>
  <c r="S730" i="11"/>
  <c r="P730" i="11"/>
  <c r="Q730" i="11" s="1"/>
  <c r="R730" i="11" s="1"/>
  <c r="S729" i="11"/>
  <c r="P729" i="11"/>
  <c r="Q729" i="11" s="1"/>
  <c r="R729" i="11" s="1"/>
  <c r="S728" i="11"/>
  <c r="P728" i="11"/>
  <c r="Q728" i="11" s="1"/>
  <c r="R728" i="11" s="1"/>
  <c r="S727" i="11"/>
  <c r="P727" i="11"/>
  <c r="Q727" i="11" s="1"/>
  <c r="R727" i="11" s="1"/>
  <c r="S726" i="11"/>
  <c r="P726" i="11"/>
  <c r="Q726" i="11" s="1"/>
  <c r="R726" i="11" s="1"/>
  <c r="S725" i="11"/>
  <c r="P725" i="11"/>
  <c r="Q725" i="11" s="1"/>
  <c r="R725" i="11" s="1"/>
  <c r="S724" i="11"/>
  <c r="P724" i="11"/>
  <c r="Q724" i="11" s="1"/>
  <c r="R724" i="11" s="1"/>
  <c r="S723" i="11"/>
  <c r="P723" i="11"/>
  <c r="Q723" i="11" s="1"/>
  <c r="R723" i="11" s="1"/>
  <c r="S722" i="11"/>
  <c r="P722" i="11"/>
  <c r="Q722" i="11" s="1"/>
  <c r="R722" i="11" s="1"/>
  <c r="S721" i="11"/>
  <c r="P721" i="11"/>
  <c r="Q721" i="11" s="1"/>
  <c r="R721" i="11" s="1"/>
  <c r="S720" i="11"/>
  <c r="P720" i="11"/>
  <c r="Q720" i="11" s="1"/>
  <c r="R720" i="11" s="1"/>
  <c r="S719" i="11"/>
  <c r="P719" i="11"/>
  <c r="Q719" i="11" s="1"/>
  <c r="R719" i="11" s="1"/>
  <c r="S718" i="11"/>
  <c r="P718" i="11"/>
  <c r="Q718" i="11" s="1"/>
  <c r="R718" i="11" s="1"/>
  <c r="S717" i="11"/>
  <c r="P717" i="11"/>
  <c r="Q717" i="11" s="1"/>
  <c r="R717" i="11" s="1"/>
  <c r="S716" i="11"/>
  <c r="P716" i="11"/>
  <c r="Q716" i="11" s="1"/>
  <c r="R716" i="11" s="1"/>
  <c r="S715" i="11"/>
  <c r="P715" i="11"/>
  <c r="Q715" i="11" s="1"/>
  <c r="R715" i="11" s="1"/>
  <c r="S714" i="11"/>
  <c r="P714" i="11"/>
  <c r="Q714" i="11" s="1"/>
  <c r="R714" i="11" s="1"/>
  <c r="S713" i="11"/>
  <c r="P713" i="11"/>
  <c r="Q713" i="11" s="1"/>
  <c r="R713" i="11" s="1"/>
  <c r="S712" i="11"/>
  <c r="P712" i="11"/>
  <c r="Q712" i="11" s="1"/>
  <c r="R712" i="11" s="1"/>
  <c r="S711" i="11"/>
  <c r="P711" i="11"/>
  <c r="Q711" i="11" s="1"/>
  <c r="R711" i="11" s="1"/>
  <c r="S710" i="11"/>
  <c r="P710" i="11"/>
  <c r="Q710" i="11" s="1"/>
  <c r="R710" i="11" s="1"/>
  <c r="S709" i="11"/>
  <c r="P709" i="11"/>
  <c r="Q709" i="11" s="1"/>
  <c r="R709" i="11" s="1"/>
  <c r="S708" i="11"/>
  <c r="P708" i="11"/>
  <c r="Q708" i="11" s="1"/>
  <c r="R708" i="11" s="1"/>
  <c r="S707" i="11"/>
  <c r="P707" i="11"/>
  <c r="Q707" i="11" s="1"/>
  <c r="R707" i="11" s="1"/>
  <c r="S706" i="11"/>
  <c r="P706" i="11"/>
  <c r="Q706" i="11" s="1"/>
  <c r="R706" i="11" s="1"/>
  <c r="S705" i="11"/>
  <c r="P705" i="11"/>
  <c r="Q705" i="11" s="1"/>
  <c r="R705" i="11" s="1"/>
  <c r="S704" i="11"/>
  <c r="P704" i="11"/>
  <c r="Q704" i="11" s="1"/>
  <c r="R704" i="11" s="1"/>
  <c r="S703" i="11"/>
  <c r="P703" i="11"/>
  <c r="Q703" i="11" s="1"/>
  <c r="R703" i="11" s="1"/>
  <c r="S702" i="11"/>
  <c r="S772" i="11" s="1"/>
  <c r="P702" i="11"/>
  <c r="P772" i="11" s="1"/>
  <c r="O699" i="11"/>
  <c r="O774" i="11" s="1"/>
  <c r="N699" i="11"/>
  <c r="M699" i="11"/>
  <c r="L699" i="11"/>
  <c r="K699" i="11"/>
  <c r="J699" i="11"/>
  <c r="I699" i="11"/>
  <c r="H699" i="11"/>
  <c r="H774" i="11" s="1"/>
  <c r="G699" i="11"/>
  <c r="S698" i="11"/>
  <c r="P698" i="11"/>
  <c r="Q698" i="11" s="1"/>
  <c r="R698" i="11" s="1"/>
  <c r="S697" i="11"/>
  <c r="Q697" i="11"/>
  <c r="R697" i="11" s="1"/>
  <c r="P697" i="11"/>
  <c r="S695" i="11"/>
  <c r="Q695" i="11"/>
  <c r="R695" i="11" s="1"/>
  <c r="P695" i="11"/>
  <c r="S694" i="11"/>
  <c r="Q694" i="11"/>
  <c r="R694" i="11" s="1"/>
  <c r="P694" i="11"/>
  <c r="S693" i="11"/>
  <c r="P693" i="11"/>
  <c r="Q693" i="11" s="1"/>
  <c r="R693" i="11" s="1"/>
  <c r="S692" i="11"/>
  <c r="Q692" i="11"/>
  <c r="R692" i="11" s="1"/>
  <c r="P692" i="11"/>
  <c r="S691" i="11"/>
  <c r="P691" i="11"/>
  <c r="Q691" i="11" s="1"/>
  <c r="R691" i="11" s="1"/>
  <c r="S690" i="11"/>
  <c r="P690" i="11"/>
  <c r="Q690" i="11" s="1"/>
  <c r="R690" i="11" s="1"/>
  <c r="S689" i="11"/>
  <c r="P689" i="11"/>
  <c r="Q689" i="11" s="1"/>
  <c r="R689" i="11" s="1"/>
  <c r="S688" i="11"/>
  <c r="P688" i="11"/>
  <c r="Q688" i="11" s="1"/>
  <c r="R688" i="11" s="1"/>
  <c r="S687" i="11"/>
  <c r="Q687" i="11"/>
  <c r="R687" i="11" s="1"/>
  <c r="P687" i="11"/>
  <c r="S686" i="11"/>
  <c r="Q686" i="11"/>
  <c r="R686" i="11" s="1"/>
  <c r="P686" i="11"/>
  <c r="S685" i="11"/>
  <c r="P685" i="11"/>
  <c r="Q685" i="11" s="1"/>
  <c r="R685" i="11" s="1"/>
  <c r="S684" i="11"/>
  <c r="Q684" i="11"/>
  <c r="R684" i="11" s="1"/>
  <c r="P684" i="11"/>
  <c r="S683" i="11"/>
  <c r="P683" i="11"/>
  <c r="Q683" i="11" s="1"/>
  <c r="R683" i="11" s="1"/>
  <c r="S682" i="11"/>
  <c r="P682" i="11"/>
  <c r="Q682" i="11" s="1"/>
  <c r="R682" i="11" s="1"/>
  <c r="S681" i="11"/>
  <c r="P681" i="11"/>
  <c r="Q681" i="11" s="1"/>
  <c r="R681" i="11" s="1"/>
  <c r="S680" i="11"/>
  <c r="P680" i="11"/>
  <c r="Q680" i="11" s="1"/>
  <c r="R680" i="11" s="1"/>
  <c r="S679" i="11"/>
  <c r="Q679" i="11"/>
  <c r="R679" i="11" s="1"/>
  <c r="P679" i="11"/>
  <c r="S678" i="11"/>
  <c r="Q678" i="11"/>
  <c r="R678" i="11" s="1"/>
  <c r="P678" i="11"/>
  <c r="S677" i="11"/>
  <c r="P677" i="11"/>
  <c r="Q677" i="11" s="1"/>
  <c r="R677" i="11" s="1"/>
  <c r="S676" i="11"/>
  <c r="Q676" i="11"/>
  <c r="R676" i="11" s="1"/>
  <c r="P676" i="11"/>
  <c r="S675" i="11"/>
  <c r="P675" i="11"/>
  <c r="Q675" i="11" s="1"/>
  <c r="R675" i="11" s="1"/>
  <c r="S674" i="11"/>
  <c r="P674" i="11"/>
  <c r="Q674" i="11" s="1"/>
  <c r="R674" i="11" s="1"/>
  <c r="S673" i="11"/>
  <c r="P673" i="11"/>
  <c r="Q673" i="11" s="1"/>
  <c r="R673" i="11" s="1"/>
  <c r="S672" i="11"/>
  <c r="P672" i="11"/>
  <c r="Q672" i="11" s="1"/>
  <c r="R672" i="11" s="1"/>
  <c r="S671" i="11"/>
  <c r="Q671" i="11"/>
  <c r="R671" i="11" s="1"/>
  <c r="P671" i="11"/>
  <c r="S670" i="11"/>
  <c r="Q670" i="11"/>
  <c r="R670" i="11" s="1"/>
  <c r="P670" i="11"/>
  <c r="S668" i="11"/>
  <c r="P668" i="11"/>
  <c r="Q668" i="11" s="1"/>
  <c r="R668" i="11" s="1"/>
  <c r="S667" i="11"/>
  <c r="Q667" i="11"/>
  <c r="R667" i="11" s="1"/>
  <c r="P667" i="11"/>
  <c r="S666" i="11"/>
  <c r="P666" i="11"/>
  <c r="Q666" i="11" s="1"/>
  <c r="R666" i="11" s="1"/>
  <c r="S664" i="11"/>
  <c r="P664" i="11"/>
  <c r="Q664" i="11" s="1"/>
  <c r="R664" i="11" s="1"/>
  <c r="P663" i="11"/>
  <c r="Q663" i="11" s="1"/>
  <c r="R663" i="11" s="1"/>
  <c r="S662" i="11"/>
  <c r="P662" i="11"/>
  <c r="Q662" i="11" s="1"/>
  <c r="R662" i="11" s="1"/>
  <c r="S661" i="11"/>
  <c r="P661" i="11"/>
  <c r="Q661" i="11" s="1"/>
  <c r="R661" i="11" s="1"/>
  <c r="S660" i="11"/>
  <c r="P660" i="11"/>
  <c r="Q660" i="11" s="1"/>
  <c r="O657" i="11"/>
  <c r="N657" i="11"/>
  <c r="M657" i="11"/>
  <c r="L657" i="11"/>
  <c r="K657" i="11"/>
  <c r="J657" i="11"/>
  <c r="I657" i="11"/>
  <c r="H657" i="11"/>
  <c r="G657" i="11"/>
  <c r="S655" i="11"/>
  <c r="Q655" i="11"/>
  <c r="R655" i="11" s="1"/>
  <c r="P655" i="11"/>
  <c r="S654" i="11"/>
  <c r="P654" i="11"/>
  <c r="Q654" i="11" s="1"/>
  <c r="R654" i="11" s="1"/>
  <c r="S653" i="11"/>
  <c r="Q653" i="11"/>
  <c r="R653" i="11" s="1"/>
  <c r="P653" i="11"/>
  <c r="S652" i="11"/>
  <c r="P652" i="11"/>
  <c r="Q652" i="11" s="1"/>
  <c r="R652" i="11" s="1"/>
  <c r="S651" i="11"/>
  <c r="P651" i="11"/>
  <c r="Q651" i="11" s="1"/>
  <c r="R651" i="11" s="1"/>
  <c r="S650" i="11"/>
  <c r="P650" i="11"/>
  <c r="Q650" i="11" s="1"/>
  <c r="R650" i="11" s="1"/>
  <c r="S649" i="11"/>
  <c r="P649" i="11"/>
  <c r="Q649" i="11" s="1"/>
  <c r="R649" i="11" s="1"/>
  <c r="S648" i="11"/>
  <c r="Q648" i="11"/>
  <c r="R648" i="11" s="1"/>
  <c r="P648" i="11"/>
  <c r="S647" i="11"/>
  <c r="Q647" i="11"/>
  <c r="R647" i="11" s="1"/>
  <c r="P647" i="11"/>
  <c r="S646" i="11"/>
  <c r="P646" i="11"/>
  <c r="Q646" i="11" s="1"/>
  <c r="R646" i="11" s="1"/>
  <c r="S645" i="11"/>
  <c r="Q645" i="11"/>
  <c r="R645" i="11" s="1"/>
  <c r="P645" i="11"/>
  <c r="S644" i="11"/>
  <c r="P644" i="11"/>
  <c r="Q644" i="11" s="1"/>
  <c r="R644" i="11" s="1"/>
  <c r="S643" i="11"/>
  <c r="P643" i="11"/>
  <c r="Q643" i="11" s="1"/>
  <c r="R643" i="11" s="1"/>
  <c r="S642" i="11"/>
  <c r="P642" i="11"/>
  <c r="Q642" i="11" s="1"/>
  <c r="O639" i="11"/>
  <c r="N639" i="11"/>
  <c r="N774" i="11" s="1"/>
  <c r="M639" i="11"/>
  <c r="M774" i="11" s="1"/>
  <c r="L639" i="11"/>
  <c r="K639" i="11"/>
  <c r="K774" i="11" s="1"/>
  <c r="J639" i="11"/>
  <c r="I639" i="11"/>
  <c r="H639" i="11"/>
  <c r="G639" i="11"/>
  <c r="S638" i="11"/>
  <c r="P638" i="11"/>
  <c r="Q638" i="11" s="1"/>
  <c r="R638" i="11" s="1"/>
  <c r="S637" i="11"/>
  <c r="P637" i="11"/>
  <c r="Q637" i="11" s="1"/>
  <c r="R637" i="11" s="1"/>
  <c r="S636" i="11"/>
  <c r="P636" i="11"/>
  <c r="Q636" i="11" s="1"/>
  <c r="R636" i="11" s="1"/>
  <c r="S635" i="11"/>
  <c r="P635" i="11"/>
  <c r="Q635" i="11" s="1"/>
  <c r="R635" i="11" s="1"/>
  <c r="S634" i="11"/>
  <c r="P634" i="11"/>
  <c r="Q634" i="11" s="1"/>
  <c r="R634" i="11" s="1"/>
  <c r="S633" i="11"/>
  <c r="P633" i="11"/>
  <c r="Q633" i="11" s="1"/>
  <c r="R633" i="11" s="1"/>
  <c r="S632" i="11"/>
  <c r="P632" i="11"/>
  <c r="Q632" i="11" s="1"/>
  <c r="R632" i="11" s="1"/>
  <c r="S631" i="11"/>
  <c r="P631" i="11"/>
  <c r="Q631" i="11" s="1"/>
  <c r="R631" i="11" s="1"/>
  <c r="S630" i="11"/>
  <c r="P630" i="11"/>
  <c r="Q630" i="11" s="1"/>
  <c r="R630" i="11" s="1"/>
  <c r="S629" i="11"/>
  <c r="P629" i="11"/>
  <c r="Q629" i="11" s="1"/>
  <c r="R629" i="11" s="1"/>
  <c r="S628" i="11"/>
  <c r="P628" i="11"/>
  <c r="Q628" i="11" s="1"/>
  <c r="R628" i="11" s="1"/>
  <c r="S627" i="11"/>
  <c r="P627" i="11"/>
  <c r="Q627" i="11" s="1"/>
  <c r="R627" i="11" s="1"/>
  <c r="S626" i="11"/>
  <c r="P626" i="11"/>
  <c r="Q626" i="11" s="1"/>
  <c r="R626" i="11" s="1"/>
  <c r="S625" i="11"/>
  <c r="P625" i="11"/>
  <c r="Q625" i="11" s="1"/>
  <c r="R625" i="11" s="1"/>
  <c r="S624" i="11"/>
  <c r="P624" i="11"/>
  <c r="Q624" i="11" s="1"/>
  <c r="R624" i="11" s="1"/>
  <c r="S623" i="11"/>
  <c r="P623" i="11"/>
  <c r="Q623" i="11" s="1"/>
  <c r="R623" i="11" s="1"/>
  <c r="S622" i="11"/>
  <c r="P622" i="11"/>
  <c r="Q622" i="11" s="1"/>
  <c r="R622" i="11" s="1"/>
  <c r="S621" i="11"/>
  <c r="P621" i="11"/>
  <c r="Q621" i="11" s="1"/>
  <c r="R621" i="11" s="1"/>
  <c r="S620" i="11"/>
  <c r="P620" i="11"/>
  <c r="Q620" i="11" s="1"/>
  <c r="R620" i="11" s="1"/>
  <c r="S619" i="11"/>
  <c r="P619" i="11"/>
  <c r="Q619" i="11" s="1"/>
  <c r="R619" i="11" s="1"/>
  <c r="S618" i="11"/>
  <c r="P618" i="11"/>
  <c r="Q618" i="11" s="1"/>
  <c r="R618" i="11" s="1"/>
  <c r="S617" i="11"/>
  <c r="S639" i="11" s="1"/>
  <c r="P617" i="11"/>
  <c r="P639" i="11" s="1"/>
  <c r="Q657" i="11" l="1"/>
  <c r="P657" i="11"/>
  <c r="S699" i="11"/>
  <c r="G774" i="11"/>
  <c r="L774" i="11"/>
  <c r="I774" i="11"/>
  <c r="J774" i="11"/>
  <c r="S774" i="11"/>
  <c r="P774" i="11"/>
  <c r="R660" i="11"/>
  <c r="R699" i="11" s="1"/>
  <c r="Q699" i="11"/>
  <c r="Q617" i="11"/>
  <c r="S657" i="11"/>
  <c r="P699" i="11"/>
  <c r="R642" i="11"/>
  <c r="R657" i="11" s="1"/>
  <c r="Q702" i="11"/>
  <c r="Q772" i="11" l="1"/>
  <c r="R702" i="11"/>
  <c r="R772" i="11" s="1"/>
  <c r="R617" i="11"/>
  <c r="R639" i="11" s="1"/>
  <c r="R774" i="11" s="1"/>
  <c r="Q639" i="11"/>
  <c r="Q774" i="11" l="1"/>
  <c r="I192" i="11" l="1"/>
  <c r="P816" i="11" l="1"/>
  <c r="O239" i="11" l="1"/>
  <c r="N239" i="11"/>
  <c r="K239" i="11"/>
  <c r="J239" i="11"/>
  <c r="I239" i="11"/>
  <c r="H239" i="11"/>
  <c r="G239" i="11"/>
  <c r="S238" i="11"/>
  <c r="P238" i="11"/>
  <c r="Q238" i="11" s="1"/>
  <c r="R238" i="11" s="1"/>
  <c r="S237" i="11"/>
  <c r="Q237" i="11"/>
  <c r="R237" i="11" s="1"/>
  <c r="P237" i="11"/>
  <c r="P239" i="11" s="1"/>
  <c r="S236" i="11"/>
  <c r="P236" i="11"/>
  <c r="Q236" i="11" s="1"/>
  <c r="S233" i="11"/>
  <c r="R233" i="11"/>
  <c r="P233" i="11"/>
  <c r="O233" i="11"/>
  <c r="N233" i="11"/>
  <c r="K233" i="11"/>
  <c r="I233" i="11"/>
  <c r="H233" i="11"/>
  <c r="G233" i="11"/>
  <c r="Q232" i="11"/>
  <c r="Q233" i="11" s="1"/>
  <c r="O229" i="11"/>
  <c r="N229" i="11"/>
  <c r="K229" i="11"/>
  <c r="J229" i="11"/>
  <c r="I229" i="11"/>
  <c r="H229" i="11"/>
  <c r="G229" i="11"/>
  <c r="S228" i="11"/>
  <c r="S229" i="11" s="1"/>
  <c r="P228" i="11"/>
  <c r="P229" i="11" s="1"/>
  <c r="O225" i="11"/>
  <c r="N225" i="11"/>
  <c r="M225" i="11"/>
  <c r="M241" i="11" s="1"/>
  <c r="L225" i="11"/>
  <c r="L241" i="11" s="1"/>
  <c r="K225" i="11"/>
  <c r="I225" i="11"/>
  <c r="I241" i="11" s="1"/>
  <c r="H225" i="11"/>
  <c r="G225" i="11"/>
  <c r="S224" i="11"/>
  <c r="P224" i="11"/>
  <c r="Q224" i="11" s="1"/>
  <c r="R224" i="11" s="1"/>
  <c r="S223" i="11"/>
  <c r="P223" i="11"/>
  <c r="Q223" i="11" s="1"/>
  <c r="R223" i="11" s="1"/>
  <c r="S222" i="11"/>
  <c r="P222" i="11"/>
  <c r="Q222" i="11" s="1"/>
  <c r="R222" i="11" s="1"/>
  <c r="S221" i="11"/>
  <c r="P221" i="11"/>
  <c r="Q221" i="11" s="1"/>
  <c r="R221" i="11" s="1"/>
  <c r="S220" i="11"/>
  <c r="P220" i="11"/>
  <c r="Q220" i="11" s="1"/>
  <c r="R220" i="11" s="1"/>
  <c r="S219" i="11"/>
  <c r="P219" i="11"/>
  <c r="Q219" i="11" s="1"/>
  <c r="R219" i="11" s="1"/>
  <c r="S218" i="11"/>
  <c r="P218" i="11"/>
  <c r="Q218" i="11" s="1"/>
  <c r="R218" i="11" s="1"/>
  <c r="S217" i="11"/>
  <c r="P217" i="11"/>
  <c r="Q217" i="11" s="1"/>
  <c r="R217" i="11" s="1"/>
  <c r="S216" i="11"/>
  <c r="J216" i="11"/>
  <c r="J225" i="11" s="1"/>
  <c r="J241" i="11" s="1"/>
  <c r="S215" i="11"/>
  <c r="Q215" i="11"/>
  <c r="R215" i="11" s="1"/>
  <c r="S214" i="11"/>
  <c r="P214" i="11"/>
  <c r="Q214" i="11" s="1"/>
  <c r="R214" i="11" s="1"/>
  <c r="S213" i="11"/>
  <c r="P213" i="11"/>
  <c r="Q213" i="11" s="1"/>
  <c r="R213" i="11" s="1"/>
  <c r="S212" i="11"/>
  <c r="P212" i="11"/>
  <c r="Q212" i="11" s="1"/>
  <c r="P211" i="11"/>
  <c r="N241" i="11" l="1"/>
  <c r="K241" i="11"/>
  <c r="H241" i="11"/>
  <c r="G241" i="11"/>
  <c r="S225" i="11"/>
  <c r="S239" i="11"/>
  <c r="P216" i="11"/>
  <c r="Q216" i="11" s="1"/>
  <c r="R216" i="11" s="1"/>
  <c r="O241" i="11"/>
  <c r="R212" i="11"/>
  <c r="R225" i="11" s="1"/>
  <c r="R236" i="11"/>
  <c r="R239" i="11" s="1"/>
  <c r="Q239" i="11"/>
  <c r="Q228" i="11"/>
  <c r="Q225" i="11" l="1"/>
  <c r="S241" i="11"/>
  <c r="P225" i="11"/>
  <c r="P241" i="11" s="1"/>
  <c r="Q229" i="11"/>
  <c r="Q241" i="11" s="1"/>
  <c r="R228" i="11"/>
  <c r="R229" i="11" s="1"/>
  <c r="R241" i="11" s="1"/>
  <c r="O859" i="11" l="1"/>
  <c r="N859" i="11"/>
  <c r="M859" i="11"/>
  <c r="L859" i="11"/>
  <c r="K859" i="11"/>
  <c r="J859" i="11"/>
  <c r="I859" i="11"/>
  <c r="H859" i="11"/>
  <c r="G859" i="11"/>
  <c r="S858" i="11"/>
  <c r="S859" i="11" s="1"/>
  <c r="P858" i="11"/>
  <c r="Q858" i="11" s="1"/>
  <c r="O855" i="11"/>
  <c r="N855" i="11"/>
  <c r="L855" i="11"/>
  <c r="K855" i="11"/>
  <c r="J855" i="11"/>
  <c r="I855" i="11"/>
  <c r="H855" i="11"/>
  <c r="G855" i="11"/>
  <c r="S854" i="11"/>
  <c r="P854" i="11"/>
  <c r="Q854" i="11" s="1"/>
  <c r="R854" i="11" s="1"/>
  <c r="S853" i="11"/>
  <c r="P853" i="11"/>
  <c r="Q853" i="11" s="1"/>
  <c r="R853" i="11" s="1"/>
  <c r="S852" i="11"/>
  <c r="P852" i="11"/>
  <c r="Q852" i="11" s="1"/>
  <c r="R852" i="11" s="1"/>
  <c r="S851" i="11"/>
  <c r="P851" i="11"/>
  <c r="Q851" i="11" s="1"/>
  <c r="O848" i="11"/>
  <c r="N848" i="11"/>
  <c r="N861" i="11" s="1"/>
  <c r="L848" i="11"/>
  <c r="L861" i="11" s="1"/>
  <c r="K848" i="11"/>
  <c r="J848" i="11"/>
  <c r="I848" i="11"/>
  <c r="H848" i="11"/>
  <c r="G848" i="11"/>
  <c r="S847" i="11"/>
  <c r="P847" i="11"/>
  <c r="Q847" i="11" s="1"/>
  <c r="R847" i="11" s="1"/>
  <c r="S846" i="11"/>
  <c r="S848" i="11" s="1"/>
  <c r="P846" i="11"/>
  <c r="Q846" i="11" s="1"/>
  <c r="O843" i="11"/>
  <c r="N843" i="11"/>
  <c r="M843" i="11"/>
  <c r="L843" i="11"/>
  <c r="K843" i="11"/>
  <c r="J843" i="11"/>
  <c r="I843" i="11"/>
  <c r="H843" i="11"/>
  <c r="H861" i="11" s="1"/>
  <c r="S842" i="11"/>
  <c r="P842" i="11"/>
  <c r="Q842" i="11" s="1"/>
  <c r="S841" i="11"/>
  <c r="S840" i="11"/>
  <c r="S843" i="11" s="1"/>
  <c r="P840" i="11"/>
  <c r="P843" i="11" l="1"/>
  <c r="O861" i="11"/>
  <c r="J861" i="11"/>
  <c r="G861" i="11"/>
  <c r="I861" i="11"/>
  <c r="S855" i="11"/>
  <c r="S861" i="11" s="1"/>
  <c r="K861" i="11"/>
  <c r="R851" i="11"/>
  <c r="R855" i="11" s="1"/>
  <c r="Q855" i="11"/>
  <c r="Q859" i="11"/>
  <c r="R858" i="11"/>
  <c r="R859" i="11" s="1"/>
  <c r="Q848" i="11"/>
  <c r="R846" i="11"/>
  <c r="R848" i="11" s="1"/>
  <c r="P855" i="11"/>
  <c r="Q840" i="11"/>
  <c r="P859" i="11"/>
  <c r="P848" i="11"/>
  <c r="P861" i="11" l="1"/>
  <c r="R840" i="11"/>
  <c r="R843" i="11" s="1"/>
  <c r="R861" i="11" s="1"/>
  <c r="Q843" i="11"/>
  <c r="Q861" i="11" s="1"/>
  <c r="O808" i="11" l="1"/>
  <c r="N808" i="11"/>
  <c r="M808" i="11"/>
  <c r="L808" i="11"/>
  <c r="K808" i="11"/>
  <c r="J808" i="11"/>
  <c r="I808" i="11"/>
  <c r="H808" i="11"/>
  <c r="G808" i="11"/>
  <c r="S806" i="11"/>
  <c r="P806" i="11"/>
  <c r="Q806" i="11" s="1"/>
  <c r="R806" i="11" s="1"/>
  <c r="S805" i="11"/>
  <c r="P805" i="11"/>
  <c r="Q805" i="11" s="1"/>
  <c r="R805" i="11" s="1"/>
  <c r="S804" i="11"/>
  <c r="P804" i="11"/>
  <c r="Q804" i="11" s="1"/>
  <c r="R804" i="11" s="1"/>
  <c r="S803" i="11"/>
  <c r="P803" i="11"/>
  <c r="Q803" i="11" s="1"/>
  <c r="R803" i="11" s="1"/>
  <c r="S802" i="11"/>
  <c r="P802" i="11"/>
  <c r="Q802" i="11" s="1"/>
  <c r="R802" i="11" s="1"/>
  <c r="S801" i="11"/>
  <c r="P801" i="11"/>
  <c r="Q801" i="11" s="1"/>
  <c r="R801" i="11" s="1"/>
  <c r="S800" i="11"/>
  <c r="P800" i="11"/>
  <c r="Q800" i="11" s="1"/>
  <c r="R800" i="11" s="1"/>
  <c r="S799" i="11"/>
  <c r="P799" i="11"/>
  <c r="O796" i="11"/>
  <c r="N796" i="11"/>
  <c r="M796" i="11"/>
  <c r="L796" i="11"/>
  <c r="K796" i="11"/>
  <c r="J796" i="11"/>
  <c r="I796" i="11"/>
  <c r="H796" i="11"/>
  <c r="G796" i="11"/>
  <c r="S794" i="11"/>
  <c r="P794" i="11"/>
  <c r="Q794" i="11" s="1"/>
  <c r="R794" i="11" s="1"/>
  <c r="S793" i="11"/>
  <c r="P793" i="11"/>
  <c r="Q793" i="11" s="1"/>
  <c r="R793" i="11" s="1"/>
  <c r="S792" i="11"/>
  <c r="P792" i="11"/>
  <c r="Q792" i="11" s="1"/>
  <c r="R792" i="11" s="1"/>
  <c r="S791" i="11"/>
  <c r="P791" i="11"/>
  <c r="Q791" i="11" s="1"/>
  <c r="O788" i="11"/>
  <c r="N788" i="11"/>
  <c r="M788" i="11"/>
  <c r="L788" i="11"/>
  <c r="L810" i="11" s="1"/>
  <c r="K788" i="11"/>
  <c r="J788" i="11"/>
  <c r="I788" i="11"/>
  <c r="H788" i="11"/>
  <c r="G788" i="11"/>
  <c r="P786" i="11"/>
  <c r="Q786" i="11" s="1"/>
  <c r="R786" i="11" s="1"/>
  <c r="S785" i="11"/>
  <c r="S788" i="11" s="1"/>
  <c r="P785" i="11"/>
  <c r="O782" i="11"/>
  <c r="N782" i="11"/>
  <c r="M782" i="11"/>
  <c r="L782" i="11"/>
  <c r="K782" i="11"/>
  <c r="J782" i="11"/>
  <c r="I782" i="11"/>
  <c r="H782" i="11"/>
  <c r="G782" i="11"/>
  <c r="S781" i="11"/>
  <c r="P781" i="11"/>
  <c r="Q781" i="11" s="1"/>
  <c r="R781" i="11" s="1"/>
  <c r="S780" i="11"/>
  <c r="P780" i="11"/>
  <c r="Q780" i="11" s="1"/>
  <c r="R780" i="11" s="1"/>
  <c r="S779" i="11"/>
  <c r="P779" i="11"/>
  <c r="Q779" i="11" s="1"/>
  <c r="R779" i="11" s="1"/>
  <c r="R782" i="11" s="1"/>
  <c r="S808" i="11" l="1"/>
  <c r="S782" i="11"/>
  <c r="M810" i="11"/>
  <c r="G810" i="11"/>
  <c r="P788" i="11"/>
  <c r="O810" i="11"/>
  <c r="S796" i="11"/>
  <c r="S810" i="11" s="1"/>
  <c r="J810" i="11"/>
  <c r="I810" i="11"/>
  <c r="K810" i="11"/>
  <c r="N810" i="11"/>
  <c r="H810" i="11"/>
  <c r="P808" i="11"/>
  <c r="Q796" i="11"/>
  <c r="R791" i="11"/>
  <c r="R796" i="11" s="1"/>
  <c r="P782" i="11"/>
  <c r="P796" i="11"/>
  <c r="Q782" i="11"/>
  <c r="Q785" i="11"/>
  <c r="Q799" i="11"/>
  <c r="R785" i="11" l="1"/>
  <c r="R788" i="11" s="1"/>
  <c r="Q788" i="11"/>
  <c r="P810" i="11"/>
  <c r="Q808" i="11"/>
  <c r="Q810" i="11" s="1"/>
  <c r="R799" i="11"/>
  <c r="R808" i="11" s="1"/>
  <c r="R810" i="11" l="1"/>
  <c r="M835" i="11" l="1"/>
  <c r="L835" i="11"/>
  <c r="O833" i="11"/>
  <c r="N833" i="11"/>
  <c r="K833" i="11"/>
  <c r="J833" i="11"/>
  <c r="I833" i="11"/>
  <c r="H833" i="11"/>
  <c r="G833" i="11"/>
  <c r="S832" i="11"/>
  <c r="S833" i="11" s="1"/>
  <c r="P832" i="11"/>
  <c r="P833" i="11" s="1"/>
  <c r="O830" i="11"/>
  <c r="N830" i="11"/>
  <c r="K830" i="11"/>
  <c r="J830" i="11"/>
  <c r="I830" i="11"/>
  <c r="I835" i="11" s="1"/>
  <c r="H830" i="11"/>
  <c r="G830" i="11"/>
  <c r="S829" i="11"/>
  <c r="P829" i="11"/>
  <c r="Q829" i="11" s="1"/>
  <c r="R829" i="11" s="1"/>
  <c r="S828" i="11"/>
  <c r="P828" i="11"/>
  <c r="Q828" i="11" s="1"/>
  <c r="R828" i="11" s="1"/>
  <c r="S827" i="11"/>
  <c r="P827" i="11"/>
  <c r="Q827" i="11" s="1"/>
  <c r="R827" i="11" s="1"/>
  <c r="S826" i="11"/>
  <c r="P826" i="11"/>
  <c r="Q826" i="11" s="1"/>
  <c r="R826" i="11" s="1"/>
  <c r="O823" i="11"/>
  <c r="N823" i="11"/>
  <c r="K823" i="11"/>
  <c r="J823" i="11"/>
  <c r="I823" i="11"/>
  <c r="H823" i="11"/>
  <c r="G823" i="11"/>
  <c r="S822" i="11"/>
  <c r="S823" i="11" s="1"/>
  <c r="P822" i="11"/>
  <c r="Q822" i="11" s="1"/>
  <c r="R820" i="11"/>
  <c r="O820" i="11"/>
  <c r="N820" i="11"/>
  <c r="K820" i="11"/>
  <c r="J820" i="11"/>
  <c r="I820" i="11"/>
  <c r="H820" i="11"/>
  <c r="G820" i="11"/>
  <c r="S818" i="11"/>
  <c r="P818" i="11"/>
  <c r="Q818" i="11" s="1"/>
  <c r="S817" i="11"/>
  <c r="S820" i="11" s="1"/>
  <c r="P817" i="11"/>
  <c r="P820" i="11" s="1"/>
  <c r="Q817" i="11" l="1"/>
  <c r="J835" i="11"/>
  <c r="N835" i="11"/>
  <c r="S830" i="11"/>
  <c r="Q832" i="11"/>
  <c r="Q833" i="11" s="1"/>
  <c r="Q820" i="11"/>
  <c r="S835" i="11"/>
  <c r="O835" i="11"/>
  <c r="G835" i="11"/>
  <c r="H835" i="11"/>
  <c r="K835" i="11"/>
  <c r="P823" i="11"/>
  <c r="R830" i="11"/>
  <c r="R822" i="11"/>
  <c r="R823" i="11" s="1"/>
  <c r="Q823" i="11"/>
  <c r="P830" i="11"/>
  <c r="P835" i="11" s="1"/>
  <c r="Q830" i="11"/>
  <c r="R832" i="11" l="1"/>
  <c r="R833" i="11" s="1"/>
  <c r="Q835" i="11"/>
  <c r="R835" i="11"/>
  <c r="O610" i="11" l="1"/>
  <c r="N610" i="11"/>
  <c r="M610" i="11"/>
  <c r="L610" i="11"/>
  <c r="K610" i="11"/>
  <c r="J610" i="11"/>
  <c r="I610" i="11"/>
  <c r="H610" i="11"/>
  <c r="G610" i="11"/>
  <c r="S609" i="11"/>
  <c r="P609" i="11"/>
  <c r="Q609" i="11" s="1"/>
  <c r="R609" i="11" s="1"/>
  <c r="S608" i="11"/>
  <c r="P608" i="11"/>
  <c r="Q608" i="11" s="1"/>
  <c r="R608" i="11" s="1"/>
  <c r="S607" i="11"/>
  <c r="P607" i="11"/>
  <c r="Q607" i="11" s="1"/>
  <c r="R607" i="11" s="1"/>
  <c r="S606" i="11"/>
  <c r="P606" i="11"/>
  <c r="Q606" i="11" s="1"/>
  <c r="R606" i="11" s="1"/>
  <c r="S605" i="11"/>
  <c r="P605" i="11"/>
  <c r="Q605" i="11" s="1"/>
  <c r="R605" i="11" s="1"/>
  <c r="S604" i="11"/>
  <c r="P604" i="11"/>
  <c r="Q604" i="11" s="1"/>
  <c r="R604" i="11" s="1"/>
  <c r="S603" i="11"/>
  <c r="P603" i="11"/>
  <c r="Q603" i="11" s="1"/>
  <c r="R603" i="11" s="1"/>
  <c r="S602" i="11"/>
  <c r="P602" i="11"/>
  <c r="Q602" i="11" s="1"/>
  <c r="R602" i="11" s="1"/>
  <c r="S601" i="11"/>
  <c r="P601" i="11"/>
  <c r="Q601" i="11" s="1"/>
  <c r="R601" i="11" s="1"/>
  <c r="S600" i="11"/>
  <c r="P600" i="11"/>
  <c r="Q600" i="11" s="1"/>
  <c r="R600" i="11" s="1"/>
  <c r="S599" i="11"/>
  <c r="P599" i="11"/>
  <c r="Q599" i="11" s="1"/>
  <c r="R599" i="11" s="1"/>
  <c r="S598" i="11"/>
  <c r="P598" i="11"/>
  <c r="Q598" i="11" s="1"/>
  <c r="R598" i="11" s="1"/>
  <c r="S597" i="11"/>
  <c r="P597" i="11"/>
  <c r="Q597" i="11" s="1"/>
  <c r="R597" i="11" s="1"/>
  <c r="S596" i="11"/>
  <c r="P596" i="11"/>
  <c r="Q596" i="11" s="1"/>
  <c r="R596" i="11" s="1"/>
  <c r="S595" i="11"/>
  <c r="P595" i="11"/>
  <c r="Q595" i="11" s="1"/>
  <c r="R595" i="11" s="1"/>
  <c r="S594" i="11"/>
  <c r="P594" i="11"/>
  <c r="Q594" i="11" s="1"/>
  <c r="R594" i="11" s="1"/>
  <c r="S593" i="11"/>
  <c r="P593" i="11"/>
  <c r="Q593" i="11" s="1"/>
  <c r="R593" i="11" s="1"/>
  <c r="S592" i="11"/>
  <c r="P592" i="11"/>
  <c r="Q592" i="11" s="1"/>
  <c r="R592" i="11" s="1"/>
  <c r="S591" i="11"/>
  <c r="P591" i="11"/>
  <c r="Q591" i="11" s="1"/>
  <c r="R591" i="11" s="1"/>
  <c r="S590" i="11"/>
  <c r="P590" i="11"/>
  <c r="Q590" i="11" s="1"/>
  <c r="R590" i="11" s="1"/>
  <c r="S589" i="11"/>
  <c r="P589" i="11"/>
  <c r="Q589" i="11" s="1"/>
  <c r="R589" i="11" s="1"/>
  <c r="S588" i="11"/>
  <c r="P588" i="11"/>
  <c r="Q588" i="11" s="1"/>
  <c r="R588" i="11" s="1"/>
  <c r="S587" i="11"/>
  <c r="P587" i="11"/>
  <c r="Q587" i="11" s="1"/>
  <c r="R587" i="11" s="1"/>
  <c r="S586" i="11"/>
  <c r="P586" i="11"/>
  <c r="Q586" i="11" s="1"/>
  <c r="R586" i="11" s="1"/>
  <c r="S585" i="11"/>
  <c r="P585" i="11"/>
  <c r="Q585" i="11" s="1"/>
  <c r="R585" i="11" s="1"/>
  <c r="S584" i="11"/>
  <c r="P584" i="11"/>
  <c r="Q584" i="11" s="1"/>
  <c r="R584" i="11" s="1"/>
  <c r="S583" i="11"/>
  <c r="P583" i="11"/>
  <c r="Q583" i="11" s="1"/>
  <c r="R583" i="11" s="1"/>
  <c r="S582" i="11"/>
  <c r="P582" i="11"/>
  <c r="Q582" i="11" s="1"/>
  <c r="R582" i="11" s="1"/>
  <c r="S581" i="11"/>
  <c r="P581" i="11"/>
  <c r="Q581" i="11" s="1"/>
  <c r="R581" i="11" s="1"/>
  <c r="S580" i="11"/>
  <c r="P580" i="11"/>
  <c r="Q580" i="11" s="1"/>
  <c r="R580" i="11" s="1"/>
  <c r="S579" i="11"/>
  <c r="P579" i="11"/>
  <c r="Q579" i="11" s="1"/>
  <c r="R579" i="11" s="1"/>
  <c r="S578" i="11"/>
  <c r="P578" i="11"/>
  <c r="Q578" i="11" s="1"/>
  <c r="R578" i="11" s="1"/>
  <c r="S577" i="11"/>
  <c r="P577" i="11"/>
  <c r="Q577" i="11" s="1"/>
  <c r="R577" i="11" s="1"/>
  <c r="S576" i="11"/>
  <c r="P576" i="11"/>
  <c r="Q576" i="11" s="1"/>
  <c r="R576" i="11" s="1"/>
  <c r="S575" i="11"/>
  <c r="P575" i="11"/>
  <c r="Q575" i="11" s="1"/>
  <c r="R575" i="11" s="1"/>
  <c r="S574" i="11"/>
  <c r="P574" i="11"/>
  <c r="Q574" i="11" s="1"/>
  <c r="R574" i="11" s="1"/>
  <c r="S573" i="11"/>
  <c r="P573" i="11"/>
  <c r="Q573" i="11" s="1"/>
  <c r="R573" i="11" s="1"/>
  <c r="S572" i="11"/>
  <c r="P572" i="11"/>
  <c r="Q572" i="11" s="1"/>
  <c r="R572" i="11" s="1"/>
  <c r="S571" i="11"/>
  <c r="P571" i="11"/>
  <c r="Q571" i="11" s="1"/>
  <c r="R571" i="11" s="1"/>
  <c r="S570" i="11"/>
  <c r="P570" i="11"/>
  <c r="Q570" i="11" s="1"/>
  <c r="R570" i="11" s="1"/>
  <c r="S569" i="11"/>
  <c r="P569" i="11"/>
  <c r="Q569" i="11" s="1"/>
  <c r="R569" i="11" s="1"/>
  <c r="S568" i="11"/>
  <c r="P568" i="11"/>
  <c r="Q568" i="11" s="1"/>
  <c r="R568" i="11" s="1"/>
  <c r="S567" i="11"/>
  <c r="P567" i="11"/>
  <c r="Q567" i="11" s="1"/>
  <c r="R567" i="11" s="1"/>
  <c r="S566" i="11"/>
  <c r="P566" i="11"/>
  <c r="Q566" i="11" s="1"/>
  <c r="R566" i="11" s="1"/>
  <c r="S565" i="11"/>
  <c r="P565" i="11"/>
  <c r="Q565" i="11" s="1"/>
  <c r="R565" i="11" s="1"/>
  <c r="S564" i="11"/>
  <c r="P564" i="11"/>
  <c r="Q564" i="11" s="1"/>
  <c r="R564" i="11" s="1"/>
  <c r="S563" i="11"/>
  <c r="P563" i="11"/>
  <c r="Q563" i="11" s="1"/>
  <c r="R563" i="11" s="1"/>
  <c r="S562" i="11"/>
  <c r="P562" i="11"/>
  <c r="Q562" i="11" s="1"/>
  <c r="R562" i="11" s="1"/>
  <c r="S561" i="11"/>
  <c r="P561" i="11"/>
  <c r="Q561" i="11" s="1"/>
  <c r="R561" i="11" s="1"/>
  <c r="S560" i="11"/>
  <c r="P560" i="11"/>
  <c r="Q560" i="11" s="1"/>
  <c r="R560" i="11" s="1"/>
  <c r="S559" i="11"/>
  <c r="P559" i="11"/>
  <c r="Q559" i="11" s="1"/>
  <c r="R559" i="11" s="1"/>
  <c r="S558" i="11"/>
  <c r="P558" i="11"/>
  <c r="Q558" i="11" s="1"/>
  <c r="R558" i="11" s="1"/>
  <c r="S557" i="11"/>
  <c r="P557" i="11"/>
  <c r="Q557" i="11" s="1"/>
  <c r="R557" i="11" s="1"/>
  <c r="S556" i="11"/>
  <c r="P556" i="11"/>
  <c r="Q556" i="11" s="1"/>
  <c r="R556" i="11" s="1"/>
  <c r="S555" i="11"/>
  <c r="P555" i="11"/>
  <c r="Q555" i="11" s="1"/>
  <c r="R555" i="11" s="1"/>
  <c r="S554" i="11"/>
  <c r="P554" i="11"/>
  <c r="Q554" i="11" s="1"/>
  <c r="R554" i="11" s="1"/>
  <c r="S553" i="11"/>
  <c r="P553" i="11"/>
  <c r="Q553" i="11" s="1"/>
  <c r="R553" i="11" s="1"/>
  <c r="S552" i="11"/>
  <c r="P552" i="11"/>
  <c r="Q552" i="11" s="1"/>
  <c r="R552" i="11" s="1"/>
  <c r="S551" i="11"/>
  <c r="P551" i="11"/>
  <c r="Q551" i="11" s="1"/>
  <c r="R551" i="11" s="1"/>
  <c r="S550" i="11"/>
  <c r="P550" i="11"/>
  <c r="Q550" i="11" s="1"/>
  <c r="R550" i="11" s="1"/>
  <c r="S549" i="11"/>
  <c r="P549" i="11"/>
  <c r="Q549" i="11" s="1"/>
  <c r="R549" i="11" s="1"/>
  <c r="S548" i="11"/>
  <c r="P548" i="11"/>
  <c r="Q548" i="11" s="1"/>
  <c r="R548" i="11" s="1"/>
  <c r="S547" i="11"/>
  <c r="P547" i="11"/>
  <c r="Q547" i="11" s="1"/>
  <c r="R547" i="11" s="1"/>
  <c r="S546" i="11"/>
  <c r="P546" i="11"/>
  <c r="Q546" i="11" s="1"/>
  <c r="R546" i="11" s="1"/>
  <c r="S545" i="11"/>
  <c r="P545" i="11"/>
  <c r="Q545" i="11" s="1"/>
  <c r="R545" i="11" s="1"/>
  <c r="S544" i="11"/>
  <c r="P544" i="11"/>
  <c r="Q544" i="11" s="1"/>
  <c r="R544" i="11" s="1"/>
  <c r="S543" i="11"/>
  <c r="P543" i="11"/>
  <c r="Q543" i="11" s="1"/>
  <c r="R543" i="11" s="1"/>
  <c r="S542" i="11"/>
  <c r="P542" i="11"/>
  <c r="Q542" i="11" s="1"/>
  <c r="R542" i="11" s="1"/>
  <c r="S541" i="11"/>
  <c r="P541" i="11"/>
  <c r="Q541" i="11" s="1"/>
  <c r="R541" i="11" s="1"/>
  <c r="S540" i="11"/>
  <c r="P540" i="11"/>
  <c r="O537" i="11"/>
  <c r="N537" i="11"/>
  <c r="N612" i="11" s="1"/>
  <c r="M537" i="11"/>
  <c r="L537" i="11"/>
  <c r="L612" i="11" s="1"/>
  <c r="K537" i="11"/>
  <c r="J537" i="11"/>
  <c r="J612" i="11" s="1"/>
  <c r="I537" i="11"/>
  <c r="H537" i="11"/>
  <c r="G537" i="11"/>
  <c r="S536" i="11"/>
  <c r="P536" i="11"/>
  <c r="Q536" i="11" s="1"/>
  <c r="R536" i="11" s="1"/>
  <c r="S535" i="11"/>
  <c r="P535" i="11"/>
  <c r="Q535" i="11" s="1"/>
  <c r="R535" i="11" s="1"/>
  <c r="S533" i="11"/>
  <c r="P533" i="11"/>
  <c r="Q533" i="11" s="1"/>
  <c r="R533" i="11" s="1"/>
  <c r="S532" i="11"/>
  <c r="P532" i="11"/>
  <c r="Q532" i="11" s="1"/>
  <c r="R532" i="11" s="1"/>
  <c r="S531" i="11"/>
  <c r="P531" i="11"/>
  <c r="Q531" i="11" s="1"/>
  <c r="R531" i="11" s="1"/>
  <c r="S530" i="11"/>
  <c r="P530" i="11"/>
  <c r="Q530" i="11" s="1"/>
  <c r="R530" i="11" s="1"/>
  <c r="S529" i="11"/>
  <c r="P529" i="11"/>
  <c r="Q529" i="11" s="1"/>
  <c r="R529" i="11" s="1"/>
  <c r="S528" i="11"/>
  <c r="P528" i="11"/>
  <c r="Q528" i="11" s="1"/>
  <c r="R528" i="11" s="1"/>
  <c r="S527" i="11"/>
  <c r="P527" i="11"/>
  <c r="Q527" i="11" s="1"/>
  <c r="R527" i="11" s="1"/>
  <c r="S526" i="11"/>
  <c r="P526" i="11"/>
  <c r="Q526" i="11" s="1"/>
  <c r="R526" i="11" s="1"/>
  <c r="S525" i="11"/>
  <c r="P525" i="11"/>
  <c r="Q525" i="11" s="1"/>
  <c r="R525" i="11" s="1"/>
  <c r="S524" i="11"/>
  <c r="P524" i="11"/>
  <c r="Q524" i="11" s="1"/>
  <c r="R524" i="11" s="1"/>
  <c r="S523" i="11"/>
  <c r="P523" i="11"/>
  <c r="Q523" i="11" s="1"/>
  <c r="R523" i="11" s="1"/>
  <c r="S522" i="11"/>
  <c r="P522" i="11"/>
  <c r="Q522" i="11" s="1"/>
  <c r="R522" i="11" s="1"/>
  <c r="S521" i="11"/>
  <c r="P521" i="11"/>
  <c r="Q521" i="11" s="1"/>
  <c r="R521" i="11" s="1"/>
  <c r="S520" i="11"/>
  <c r="P520" i="11"/>
  <c r="Q520" i="11" s="1"/>
  <c r="R520" i="11" s="1"/>
  <c r="S519" i="11"/>
  <c r="P519" i="11"/>
  <c r="Q519" i="11" s="1"/>
  <c r="R519" i="11" s="1"/>
  <c r="S518" i="11"/>
  <c r="P518" i="11"/>
  <c r="Q518" i="11" s="1"/>
  <c r="R518" i="11" s="1"/>
  <c r="S517" i="11"/>
  <c r="P517" i="11"/>
  <c r="Q517" i="11" s="1"/>
  <c r="R517" i="11" s="1"/>
  <c r="S516" i="11"/>
  <c r="P516" i="11"/>
  <c r="Q516" i="11" s="1"/>
  <c r="R516" i="11" s="1"/>
  <c r="S515" i="11"/>
  <c r="P515" i="11"/>
  <c r="Q515" i="11" s="1"/>
  <c r="R515" i="11" s="1"/>
  <c r="S514" i="11"/>
  <c r="P514" i="11"/>
  <c r="Q514" i="11" s="1"/>
  <c r="R514" i="11" s="1"/>
  <c r="S513" i="11"/>
  <c r="P513" i="11"/>
  <c r="Q513" i="11" s="1"/>
  <c r="R513" i="11" s="1"/>
  <c r="S512" i="11"/>
  <c r="P512" i="11"/>
  <c r="Q512" i="11" s="1"/>
  <c r="R512" i="11" s="1"/>
  <c r="S511" i="11"/>
  <c r="P511" i="11"/>
  <c r="Q511" i="11" s="1"/>
  <c r="R511" i="11" s="1"/>
  <c r="S510" i="11"/>
  <c r="P510" i="11"/>
  <c r="Q510" i="11" s="1"/>
  <c r="R510" i="11" s="1"/>
  <c r="S509" i="11"/>
  <c r="P509" i="11"/>
  <c r="Q509" i="11" s="1"/>
  <c r="R509" i="11" s="1"/>
  <c r="S508" i="11"/>
  <c r="P508" i="11"/>
  <c r="Q508" i="11" s="1"/>
  <c r="R508" i="11" s="1"/>
  <c r="S506" i="11"/>
  <c r="P506" i="11"/>
  <c r="Q506" i="11" s="1"/>
  <c r="R506" i="11" s="1"/>
  <c r="S505" i="11"/>
  <c r="P505" i="11"/>
  <c r="Q505" i="11" s="1"/>
  <c r="R505" i="11" s="1"/>
  <c r="S504" i="11"/>
  <c r="P504" i="11"/>
  <c r="Q504" i="11" s="1"/>
  <c r="R504" i="11" s="1"/>
  <c r="S502" i="11"/>
  <c r="P502" i="11"/>
  <c r="Q502" i="11" s="1"/>
  <c r="R502" i="11" s="1"/>
  <c r="P501" i="11"/>
  <c r="Q501" i="11" s="1"/>
  <c r="R501" i="11" s="1"/>
  <c r="S500" i="11"/>
  <c r="P500" i="11"/>
  <c r="Q500" i="11" s="1"/>
  <c r="R500" i="11" s="1"/>
  <c r="S499" i="11"/>
  <c r="P499" i="11"/>
  <c r="Q499" i="11" s="1"/>
  <c r="R499" i="11" s="1"/>
  <c r="S498" i="11"/>
  <c r="P498" i="11"/>
  <c r="Q498" i="11" s="1"/>
  <c r="O495" i="11"/>
  <c r="N495" i="11"/>
  <c r="M495" i="11"/>
  <c r="L495" i="11"/>
  <c r="K495" i="11"/>
  <c r="J495" i="11"/>
  <c r="I495" i="11"/>
  <c r="H495" i="11"/>
  <c r="G495" i="11"/>
  <c r="S493" i="11"/>
  <c r="P493" i="11"/>
  <c r="Q493" i="11" s="1"/>
  <c r="R493" i="11" s="1"/>
  <c r="S492" i="11"/>
  <c r="P492" i="11"/>
  <c r="Q492" i="11" s="1"/>
  <c r="R492" i="11" s="1"/>
  <c r="S491" i="11"/>
  <c r="P491" i="11"/>
  <c r="Q491" i="11" s="1"/>
  <c r="R491" i="11" s="1"/>
  <c r="S490" i="11"/>
  <c r="P490" i="11"/>
  <c r="Q490" i="11" s="1"/>
  <c r="R490" i="11" s="1"/>
  <c r="S489" i="11"/>
  <c r="P489" i="11"/>
  <c r="Q489" i="11" s="1"/>
  <c r="R489" i="11" s="1"/>
  <c r="S488" i="11"/>
  <c r="P488" i="11"/>
  <c r="Q488" i="11" s="1"/>
  <c r="R488" i="11" s="1"/>
  <c r="S487" i="11"/>
  <c r="P487" i="11"/>
  <c r="Q487" i="11" s="1"/>
  <c r="R487" i="11" s="1"/>
  <c r="S486" i="11"/>
  <c r="P486" i="11"/>
  <c r="Q486" i="11" s="1"/>
  <c r="R486" i="11" s="1"/>
  <c r="S485" i="11"/>
  <c r="P485" i="11"/>
  <c r="Q485" i="11" s="1"/>
  <c r="R485" i="11" s="1"/>
  <c r="S484" i="11"/>
  <c r="P484" i="11"/>
  <c r="Q484" i="11" s="1"/>
  <c r="R484" i="11" s="1"/>
  <c r="S483" i="11"/>
  <c r="P483" i="11"/>
  <c r="Q483" i="11" s="1"/>
  <c r="R483" i="11" s="1"/>
  <c r="S482" i="11"/>
  <c r="P482" i="11"/>
  <c r="Q482" i="11" s="1"/>
  <c r="R482" i="11" s="1"/>
  <c r="S481" i="11"/>
  <c r="P481" i="11"/>
  <c r="Q481" i="11" s="1"/>
  <c r="R481" i="11" s="1"/>
  <c r="S480" i="11"/>
  <c r="P480" i="11"/>
  <c r="O477" i="11"/>
  <c r="N477" i="11"/>
  <c r="M477" i="11"/>
  <c r="L477" i="11"/>
  <c r="K477" i="11"/>
  <c r="J477" i="11"/>
  <c r="I477" i="11"/>
  <c r="H477" i="11"/>
  <c r="G477" i="11"/>
  <c r="S476" i="11"/>
  <c r="P476" i="11"/>
  <c r="Q476" i="11" s="1"/>
  <c r="R476" i="11" s="1"/>
  <c r="S475" i="11"/>
  <c r="P475" i="11"/>
  <c r="Q475" i="11" s="1"/>
  <c r="R475" i="11" s="1"/>
  <c r="S474" i="11"/>
  <c r="P474" i="11"/>
  <c r="Q474" i="11" s="1"/>
  <c r="R474" i="11" s="1"/>
  <c r="S473" i="11"/>
  <c r="P473" i="11"/>
  <c r="Q473" i="11" s="1"/>
  <c r="R473" i="11" s="1"/>
  <c r="S472" i="11"/>
  <c r="P472" i="11"/>
  <c r="Q472" i="11" s="1"/>
  <c r="R472" i="11" s="1"/>
  <c r="S471" i="11"/>
  <c r="P471" i="11"/>
  <c r="Q471" i="11" s="1"/>
  <c r="R471" i="11" s="1"/>
  <c r="S470" i="11"/>
  <c r="P470" i="11"/>
  <c r="Q470" i="11" s="1"/>
  <c r="R470" i="11" s="1"/>
  <c r="S469" i="11"/>
  <c r="P469" i="11"/>
  <c r="Q469" i="11" s="1"/>
  <c r="R469" i="11" s="1"/>
  <c r="S468" i="11"/>
  <c r="P468" i="11"/>
  <c r="Q468" i="11" s="1"/>
  <c r="R468" i="11" s="1"/>
  <c r="S467" i="11"/>
  <c r="P467" i="11"/>
  <c r="Q467" i="11" s="1"/>
  <c r="R467" i="11" s="1"/>
  <c r="S466" i="11"/>
  <c r="P466" i="11"/>
  <c r="Q466" i="11" s="1"/>
  <c r="R466" i="11" s="1"/>
  <c r="S465" i="11"/>
  <c r="P465" i="11"/>
  <c r="Q465" i="11" s="1"/>
  <c r="R465" i="11" s="1"/>
  <c r="S464" i="11"/>
  <c r="P464" i="11"/>
  <c r="Q464" i="11" s="1"/>
  <c r="R464" i="11" s="1"/>
  <c r="S463" i="11"/>
  <c r="P463" i="11"/>
  <c r="Q463" i="11" s="1"/>
  <c r="R463" i="11" s="1"/>
  <c r="S462" i="11"/>
  <c r="P462" i="11"/>
  <c r="Q462" i="11" s="1"/>
  <c r="R462" i="11" s="1"/>
  <c r="S461" i="11"/>
  <c r="P461" i="11"/>
  <c r="Q461" i="11" s="1"/>
  <c r="R461" i="11" s="1"/>
  <c r="S460" i="11"/>
  <c r="P460" i="11"/>
  <c r="Q460" i="11" s="1"/>
  <c r="R460" i="11" s="1"/>
  <c r="S459" i="11"/>
  <c r="P459" i="11"/>
  <c r="Q459" i="11" s="1"/>
  <c r="R459" i="11" s="1"/>
  <c r="S458" i="11"/>
  <c r="P458" i="11"/>
  <c r="Q458" i="11" s="1"/>
  <c r="R458" i="11" s="1"/>
  <c r="S457" i="11"/>
  <c r="P457" i="11"/>
  <c r="Q457" i="11" s="1"/>
  <c r="R457" i="11" s="1"/>
  <c r="S456" i="11"/>
  <c r="P456" i="11"/>
  <c r="Q456" i="11" s="1"/>
  <c r="R456" i="11" s="1"/>
  <c r="S455" i="11"/>
  <c r="P455" i="11"/>
  <c r="Q455" i="11" s="1"/>
  <c r="M612" i="11" l="1"/>
  <c r="G612" i="11"/>
  <c r="O612" i="11"/>
  <c r="I612" i="11"/>
  <c r="H612" i="11"/>
  <c r="S610" i="11"/>
  <c r="K612" i="11"/>
  <c r="S537" i="11"/>
  <c r="S612" i="11" s="1"/>
  <c r="S477" i="11"/>
  <c r="P495" i="11"/>
  <c r="Q480" i="11"/>
  <c r="Q495" i="11" s="1"/>
  <c r="P610" i="11"/>
  <c r="R455" i="11"/>
  <c r="R477" i="11" s="1"/>
  <c r="Q477" i="11"/>
  <c r="R498" i="11"/>
  <c r="R537" i="11" s="1"/>
  <c r="Q537" i="11"/>
  <c r="P477" i="11"/>
  <c r="S495" i="11"/>
  <c r="P537" i="11"/>
  <c r="Q540" i="11"/>
  <c r="R480" i="11" l="1"/>
  <c r="R495" i="11" s="1"/>
  <c r="P612" i="11"/>
  <c r="Q610" i="11"/>
  <c r="Q612" i="11" s="1"/>
  <c r="R540" i="11"/>
  <c r="R610" i="11" s="1"/>
  <c r="R612" i="11" s="1"/>
  <c r="O448" i="11" l="1"/>
  <c r="N448" i="11"/>
  <c r="M448" i="11"/>
  <c r="L448" i="11"/>
  <c r="K448" i="11"/>
  <c r="J448" i="11"/>
  <c r="I448" i="11"/>
  <c r="H448" i="11"/>
  <c r="G448" i="11"/>
  <c r="S447" i="11"/>
  <c r="S448" i="11" s="1"/>
  <c r="P447" i="11"/>
  <c r="P448" i="11" s="1"/>
  <c r="O444" i="11"/>
  <c r="N444" i="11"/>
  <c r="M444" i="11"/>
  <c r="L444" i="11"/>
  <c r="K444" i="11"/>
  <c r="J444" i="11"/>
  <c r="I444" i="11"/>
  <c r="H444" i="11"/>
  <c r="G444" i="11"/>
  <c r="S443" i="11"/>
  <c r="Q443" i="11"/>
  <c r="R443" i="11" s="1"/>
  <c r="P443" i="11"/>
  <c r="S442" i="11"/>
  <c r="Q442" i="11"/>
  <c r="R442" i="11" s="1"/>
  <c r="P442" i="11"/>
  <c r="S441" i="11"/>
  <c r="P441" i="11"/>
  <c r="Q441" i="11" s="1"/>
  <c r="R441" i="11" s="1"/>
  <c r="S440" i="11"/>
  <c r="P440" i="11"/>
  <c r="Q440" i="11" s="1"/>
  <c r="R440" i="11" s="1"/>
  <c r="S439" i="11"/>
  <c r="P439" i="11"/>
  <c r="Q439" i="11" s="1"/>
  <c r="R439" i="11" s="1"/>
  <c r="S438" i="11"/>
  <c r="P438" i="11"/>
  <c r="Q438" i="11" s="1"/>
  <c r="R438" i="11" s="1"/>
  <c r="S437" i="11"/>
  <c r="P437" i="11"/>
  <c r="Q437" i="11" s="1"/>
  <c r="R437" i="11" s="1"/>
  <c r="S436" i="11"/>
  <c r="P436" i="11"/>
  <c r="Q436" i="11" s="1"/>
  <c r="R436" i="11" s="1"/>
  <c r="S435" i="11"/>
  <c r="P435" i="11"/>
  <c r="Q435" i="11" s="1"/>
  <c r="R435" i="11" s="1"/>
  <c r="S434" i="11"/>
  <c r="P434" i="11"/>
  <c r="Q434" i="11" s="1"/>
  <c r="R434" i="11" s="1"/>
  <c r="S431" i="11"/>
  <c r="R431" i="11"/>
  <c r="Q431" i="11"/>
  <c r="P431" i="11"/>
  <c r="O431" i="11"/>
  <c r="N431" i="11"/>
  <c r="M431" i="11"/>
  <c r="L431" i="11"/>
  <c r="K431" i="11"/>
  <c r="J431" i="11"/>
  <c r="I431" i="11"/>
  <c r="H431" i="11"/>
  <c r="G431" i="11"/>
  <c r="S427" i="11"/>
  <c r="R427" i="11"/>
  <c r="Q427" i="11"/>
  <c r="P427" i="11"/>
  <c r="O427" i="11"/>
  <c r="N427" i="11"/>
  <c r="M427" i="11"/>
  <c r="L427" i="11"/>
  <c r="K427" i="11"/>
  <c r="J427" i="11"/>
  <c r="I427" i="11"/>
  <c r="H427" i="11"/>
  <c r="G427" i="11"/>
  <c r="N450" i="11" l="1"/>
  <c r="O450" i="11"/>
  <c r="H450" i="11"/>
  <c r="G450" i="11"/>
  <c r="J450" i="11"/>
  <c r="K450" i="11"/>
  <c r="L450" i="11"/>
  <c r="M450" i="11"/>
  <c r="I450" i="11"/>
  <c r="P444" i="11"/>
  <c r="P450" i="11" s="1"/>
  <c r="R444" i="11"/>
  <c r="Q444" i="11"/>
  <c r="S444" i="11"/>
  <c r="S450" i="11" s="1"/>
  <c r="Q447" i="11"/>
  <c r="R447" i="11" l="1"/>
  <c r="R448" i="11" s="1"/>
  <c r="R450" i="11" s="1"/>
  <c r="Q448" i="11"/>
  <c r="Q450" i="11" s="1"/>
  <c r="O419" i="11" l="1"/>
  <c r="N419" i="11"/>
  <c r="M419" i="11"/>
  <c r="M421" i="11" s="1"/>
  <c r="L419" i="11"/>
  <c r="K419" i="11"/>
  <c r="J419" i="11"/>
  <c r="I419" i="11"/>
  <c r="H419" i="11"/>
  <c r="G419" i="11"/>
  <c r="S418" i="11"/>
  <c r="P418" i="11"/>
  <c r="Q418" i="11" s="1"/>
  <c r="R418" i="11" s="1"/>
  <c r="S417" i="11"/>
  <c r="P417" i="11"/>
  <c r="Q417" i="11" s="1"/>
  <c r="R417" i="11" s="1"/>
  <c r="S416" i="11"/>
  <c r="P416" i="11"/>
  <c r="Q416" i="11" s="1"/>
  <c r="R416" i="11" s="1"/>
  <c r="S415" i="11"/>
  <c r="P415" i="11"/>
  <c r="Q415" i="11" s="1"/>
  <c r="R415" i="11" s="1"/>
  <c r="S414" i="11"/>
  <c r="P414" i="11"/>
  <c r="Q414" i="11" s="1"/>
  <c r="R414" i="11" s="1"/>
  <c r="S413" i="11"/>
  <c r="P413" i="11"/>
  <c r="Q413" i="11" s="1"/>
  <c r="R413" i="11" s="1"/>
  <c r="S412" i="11"/>
  <c r="P412" i="11"/>
  <c r="Q412" i="11" s="1"/>
  <c r="R412" i="11" s="1"/>
  <c r="S411" i="11"/>
  <c r="P411" i="11"/>
  <c r="O408" i="11"/>
  <c r="N408" i="11"/>
  <c r="L408" i="11"/>
  <c r="K408" i="11"/>
  <c r="J408" i="11"/>
  <c r="I408" i="11"/>
  <c r="H408" i="11"/>
  <c r="G408" i="11"/>
  <c r="S407" i="11"/>
  <c r="P407" i="11"/>
  <c r="Q407" i="11" s="1"/>
  <c r="R407" i="11" s="1"/>
  <c r="S406" i="11"/>
  <c r="P406" i="11"/>
  <c r="Q406" i="11" s="1"/>
  <c r="R406" i="11" s="1"/>
  <c r="S405" i="11"/>
  <c r="P405" i="11"/>
  <c r="Q405" i="11" s="1"/>
  <c r="R405" i="11" s="1"/>
  <c r="S404" i="11"/>
  <c r="P404" i="11"/>
  <c r="Q404" i="11" s="1"/>
  <c r="R404" i="11" s="1"/>
  <c r="S403" i="11"/>
  <c r="P403" i="11"/>
  <c r="Q403" i="11" s="1"/>
  <c r="O400" i="11"/>
  <c r="N400" i="11"/>
  <c r="L400" i="11"/>
  <c r="K400" i="11"/>
  <c r="J400" i="11"/>
  <c r="I400" i="11"/>
  <c r="H400" i="11"/>
  <c r="G400" i="11"/>
  <c r="S399" i="11"/>
  <c r="S400" i="11" s="1"/>
  <c r="P399" i="11"/>
  <c r="Q399" i="11" s="1"/>
  <c r="O395" i="11"/>
  <c r="N395" i="11"/>
  <c r="L395" i="11"/>
  <c r="K395" i="11"/>
  <c r="J395" i="11"/>
  <c r="I395" i="11"/>
  <c r="H395" i="11"/>
  <c r="G395" i="11"/>
  <c r="G421" i="11" s="1"/>
  <c r="S393" i="11"/>
  <c r="S395" i="11" s="1"/>
  <c r="P393" i="11"/>
  <c r="Q393" i="11" s="1"/>
  <c r="P395" i="11" l="1"/>
  <c r="H421" i="11"/>
  <c r="L421" i="11"/>
  <c r="J421" i="11"/>
  <c r="P400" i="11"/>
  <c r="I421" i="11"/>
  <c r="K421" i="11"/>
  <c r="S408" i="11"/>
  <c r="N421" i="11"/>
  <c r="O421" i="11"/>
  <c r="P419" i="11"/>
  <c r="S419" i="11"/>
  <c r="R393" i="11"/>
  <c r="R395" i="11" s="1"/>
  <c r="Q395" i="11"/>
  <c r="R403" i="11"/>
  <c r="R408" i="11" s="1"/>
  <c r="Q408" i="11"/>
  <c r="Q400" i="11"/>
  <c r="R399" i="11"/>
  <c r="R400" i="11" s="1"/>
  <c r="P408" i="11"/>
  <c r="P421" i="11" s="1"/>
  <c r="Q411" i="11"/>
  <c r="S421" i="11" l="1"/>
  <c r="Q419" i="11"/>
  <c r="Q421" i="11" s="1"/>
  <c r="R411" i="11"/>
  <c r="R419" i="11" s="1"/>
  <c r="R421" i="11" s="1"/>
  <c r="O386" i="11" l="1"/>
  <c r="N386" i="11"/>
  <c r="M386" i="11"/>
  <c r="M388" i="11" s="1"/>
  <c r="L386" i="11"/>
  <c r="K386" i="11"/>
  <c r="J386" i="11"/>
  <c r="I386" i="11"/>
  <c r="H386" i="11"/>
  <c r="G386" i="11"/>
  <c r="S385" i="11"/>
  <c r="P385" i="11"/>
  <c r="Q385" i="11" s="1"/>
  <c r="R385" i="11" s="1"/>
  <c r="S384" i="11"/>
  <c r="P384" i="11"/>
  <c r="Q384" i="11" s="1"/>
  <c r="R384" i="11" s="1"/>
  <c r="P383" i="11"/>
  <c r="Q383" i="11" s="1"/>
  <c r="R383" i="11" s="1"/>
  <c r="S382" i="11"/>
  <c r="P382" i="11"/>
  <c r="Q382" i="11" s="1"/>
  <c r="R382" i="11" s="1"/>
  <c r="S381" i="11"/>
  <c r="P381" i="11"/>
  <c r="Q381" i="11" s="1"/>
  <c r="R381" i="11" s="1"/>
  <c r="S380" i="11"/>
  <c r="P380" i="11"/>
  <c r="Q380" i="11" s="1"/>
  <c r="R380" i="11" s="1"/>
  <c r="S377" i="11"/>
  <c r="P377" i="11"/>
  <c r="Q377" i="11" s="1"/>
  <c r="R377" i="11" s="1"/>
  <c r="S376" i="11"/>
  <c r="P376" i="11"/>
  <c r="Q376" i="11" s="1"/>
  <c r="R376" i="11" s="1"/>
  <c r="S375" i="11"/>
  <c r="P375" i="11"/>
  <c r="Q375" i="11" s="1"/>
  <c r="R375" i="11" s="1"/>
  <c r="S374" i="11"/>
  <c r="P374" i="11"/>
  <c r="Q374" i="11" s="1"/>
  <c r="R374" i="11" s="1"/>
  <c r="S373" i="11"/>
  <c r="P373" i="11"/>
  <c r="Q373" i="11" s="1"/>
  <c r="R373" i="11" s="1"/>
  <c r="S372" i="11"/>
  <c r="Q372" i="11"/>
  <c r="P372" i="11"/>
  <c r="S371" i="11"/>
  <c r="P371" i="11"/>
  <c r="Q371" i="11" s="1"/>
  <c r="R371" i="11" s="1"/>
  <c r="O368" i="11"/>
  <c r="N368" i="11"/>
  <c r="K368" i="11"/>
  <c r="J368" i="11"/>
  <c r="I368" i="11"/>
  <c r="H368" i="11"/>
  <c r="G368" i="11"/>
  <c r="S367" i="11"/>
  <c r="P367" i="11"/>
  <c r="Q367" i="11" s="1"/>
  <c r="R367" i="11" s="1"/>
  <c r="S366" i="11"/>
  <c r="P366" i="11"/>
  <c r="Q366" i="11" s="1"/>
  <c r="R366" i="11" s="1"/>
  <c r="S365" i="11"/>
  <c r="P365" i="11"/>
  <c r="Q365" i="11" s="1"/>
  <c r="R365" i="11" s="1"/>
  <c r="S364" i="11"/>
  <c r="P364" i="11"/>
  <c r="Q364" i="11" s="1"/>
  <c r="R364" i="11" s="1"/>
  <c r="S363" i="11"/>
  <c r="P363" i="11"/>
  <c r="Q363" i="11" s="1"/>
  <c r="R363" i="11" s="1"/>
  <c r="S362" i="11"/>
  <c r="P362" i="11"/>
  <c r="Q362" i="11" s="1"/>
  <c r="R362" i="11" s="1"/>
  <c r="S361" i="11"/>
  <c r="P361" i="11"/>
  <c r="Q361" i="11" s="1"/>
  <c r="R361" i="11" s="1"/>
  <c r="S360" i="11"/>
  <c r="P360" i="11"/>
  <c r="Q360" i="11" s="1"/>
  <c r="R360" i="11" s="1"/>
  <c r="S359" i="11"/>
  <c r="P359" i="11"/>
  <c r="O355" i="11"/>
  <c r="N355" i="11"/>
  <c r="L355" i="11"/>
  <c r="K355" i="11"/>
  <c r="J355" i="11"/>
  <c r="I355" i="11"/>
  <c r="H355" i="11"/>
  <c r="G355" i="11"/>
  <c r="S354" i="11"/>
  <c r="P354" i="11"/>
  <c r="Q354" i="11" s="1"/>
  <c r="R354" i="11" s="1"/>
  <c r="S353" i="11"/>
  <c r="P353" i="11"/>
  <c r="O350" i="11"/>
  <c r="N350" i="11"/>
  <c r="L350" i="11"/>
  <c r="K350" i="11"/>
  <c r="J350" i="11"/>
  <c r="I350" i="11"/>
  <c r="H350" i="11"/>
  <c r="G350" i="11"/>
  <c r="S348" i="11"/>
  <c r="S350" i="11" s="1"/>
  <c r="P348" i="11"/>
  <c r="P350" i="11" s="1"/>
  <c r="L388" i="11" l="1"/>
  <c r="I388" i="11"/>
  <c r="K388" i="11"/>
  <c r="S368" i="11"/>
  <c r="N388" i="11"/>
  <c r="S355" i="11"/>
  <c r="O388" i="11"/>
  <c r="G388" i="11"/>
  <c r="P355" i="11"/>
  <c r="J388" i="11"/>
  <c r="H388" i="11"/>
  <c r="P386" i="11"/>
  <c r="S386" i="11"/>
  <c r="S388" i="11" s="1"/>
  <c r="P368" i="11"/>
  <c r="Q386" i="11"/>
  <c r="Q353" i="11"/>
  <c r="Q359" i="11"/>
  <c r="R372" i="11"/>
  <c r="R386" i="11" s="1"/>
  <c r="Q348" i="11"/>
  <c r="P388" i="11" l="1"/>
  <c r="Q355" i="11"/>
  <c r="R353" i="11"/>
  <c r="R355" i="11" s="1"/>
  <c r="R348" i="11"/>
  <c r="R350" i="11" s="1"/>
  <c r="Q350" i="11"/>
  <c r="Q368" i="11"/>
  <c r="R359" i="11"/>
  <c r="R368" i="11" s="1"/>
  <c r="Q388" i="11" l="1"/>
  <c r="R388" i="11"/>
  <c r="O341" i="11" l="1"/>
  <c r="N341" i="11"/>
  <c r="M341" i="11"/>
  <c r="M343" i="11" s="1"/>
  <c r="L341" i="11"/>
  <c r="K341" i="11"/>
  <c r="J341" i="11"/>
  <c r="I341" i="11"/>
  <c r="H341" i="11"/>
  <c r="G341" i="11"/>
  <c r="P339" i="11"/>
  <c r="Q339" i="11" s="1"/>
  <c r="R339" i="11" s="1"/>
  <c r="S338" i="11"/>
  <c r="S341" i="11" s="1"/>
  <c r="P338" i="11"/>
  <c r="P341" i="11" s="1"/>
  <c r="S335" i="11"/>
  <c r="R335" i="11"/>
  <c r="Q335" i="11"/>
  <c r="P335" i="11"/>
  <c r="O335" i="11"/>
  <c r="N335" i="11"/>
  <c r="L335" i="11"/>
  <c r="K335" i="11"/>
  <c r="J335" i="11"/>
  <c r="I335" i="11"/>
  <c r="H335" i="11"/>
  <c r="G335" i="11"/>
  <c r="O331" i="11"/>
  <c r="N331" i="11"/>
  <c r="L331" i="11"/>
  <c r="K331" i="11"/>
  <c r="J331" i="11"/>
  <c r="I331" i="11"/>
  <c r="H331" i="11"/>
  <c r="G331" i="11"/>
  <c r="S330" i="11"/>
  <c r="S331" i="11" s="1"/>
  <c r="P330" i="11"/>
  <c r="P331" i="11" s="1"/>
  <c r="O327" i="11"/>
  <c r="O343" i="11" s="1"/>
  <c r="N327" i="11"/>
  <c r="N343" i="11" s="1"/>
  <c r="L327" i="11"/>
  <c r="K327" i="11"/>
  <c r="K343" i="11" s="1"/>
  <c r="J327" i="11"/>
  <c r="I327" i="11"/>
  <c r="H327" i="11"/>
  <c r="G327" i="11"/>
  <c r="S326" i="11"/>
  <c r="S327" i="11" s="1"/>
  <c r="P326" i="11"/>
  <c r="P327" i="11" s="1"/>
  <c r="P343" i="11" l="1"/>
  <c r="G343" i="11"/>
  <c r="Q326" i="11"/>
  <c r="S343" i="11"/>
  <c r="L343" i="11"/>
  <c r="Q338" i="11"/>
  <c r="Q341" i="11" s="1"/>
  <c r="H343" i="11"/>
  <c r="I343" i="11"/>
  <c r="J343" i="11"/>
  <c r="Q330" i="11"/>
  <c r="R338" i="11" l="1"/>
  <c r="R341" i="11" s="1"/>
  <c r="R326" i="11"/>
  <c r="R327" i="11" s="1"/>
  <c r="Q327" i="11"/>
  <c r="R330" i="11"/>
  <c r="R331" i="11" s="1"/>
  <c r="Q331" i="11"/>
  <c r="Q343" i="11" s="1"/>
  <c r="R343" i="11" l="1"/>
  <c r="O318" i="11"/>
  <c r="N318" i="11"/>
  <c r="M318" i="11"/>
  <c r="L318" i="11"/>
  <c r="K318" i="11"/>
  <c r="J318" i="11"/>
  <c r="I318" i="11"/>
  <c r="H318" i="11"/>
  <c r="G318" i="11"/>
  <c r="S317" i="11"/>
  <c r="S318" i="11" s="1"/>
  <c r="P317" i="11"/>
  <c r="P318" i="11" s="1"/>
  <c r="O314" i="11"/>
  <c r="N314" i="11"/>
  <c r="M314" i="11"/>
  <c r="L314" i="11"/>
  <c r="K314" i="11"/>
  <c r="J314" i="11"/>
  <c r="I314" i="11"/>
  <c r="H314" i="11"/>
  <c r="G314" i="11"/>
  <c r="S313" i="11"/>
  <c r="R313" i="11"/>
  <c r="S312" i="11"/>
  <c r="P312" i="11"/>
  <c r="P314" i="11" s="1"/>
  <c r="O309" i="11"/>
  <c r="N309" i="11"/>
  <c r="M309" i="11"/>
  <c r="L309" i="11"/>
  <c r="K309" i="11"/>
  <c r="J309" i="11"/>
  <c r="I309" i="11"/>
  <c r="H309" i="11"/>
  <c r="G309" i="11"/>
  <c r="S308" i="11"/>
  <c r="P308" i="11"/>
  <c r="Q308" i="11" s="1"/>
  <c r="R308" i="11" s="1"/>
  <c r="S307" i="11"/>
  <c r="P307" i="11"/>
  <c r="S304" i="11"/>
  <c r="P304" i="11"/>
  <c r="O304" i="11"/>
  <c r="N304" i="11"/>
  <c r="L304" i="11"/>
  <c r="K304" i="11"/>
  <c r="J304" i="11"/>
  <c r="I304" i="11"/>
  <c r="H304" i="11"/>
  <c r="G304" i="11"/>
  <c r="Q303" i="11"/>
  <c r="R303" i="11" s="1"/>
  <c r="R304" i="11" s="1"/>
  <c r="H320" i="11" l="1"/>
  <c r="S314" i="11"/>
  <c r="M320" i="11"/>
  <c r="L320" i="11"/>
  <c r="O320" i="11"/>
  <c r="I320" i="11"/>
  <c r="P309" i="11"/>
  <c r="P320" i="11" s="1"/>
  <c r="Q312" i="11"/>
  <c r="Q314" i="11" s="1"/>
  <c r="G320" i="11"/>
  <c r="J320" i="11"/>
  <c r="K320" i="11"/>
  <c r="S309" i="11"/>
  <c r="S320" i="11" s="1"/>
  <c r="Q304" i="11"/>
  <c r="N320" i="11"/>
  <c r="Q317" i="11"/>
  <c r="Q307" i="11"/>
  <c r="R312" i="11" l="1"/>
  <c r="R314" i="11" s="1"/>
  <c r="Q309" i="11"/>
  <c r="R307" i="11"/>
  <c r="R309" i="11" s="1"/>
  <c r="R317" i="11"/>
  <c r="R318" i="11" s="1"/>
  <c r="Q318" i="11"/>
  <c r="R320" i="11" l="1"/>
  <c r="Q320" i="11"/>
  <c r="O296" i="11" l="1"/>
  <c r="N296" i="11"/>
  <c r="M296" i="11"/>
  <c r="L296" i="11"/>
  <c r="K296" i="11"/>
  <c r="J296" i="11"/>
  <c r="I296" i="11"/>
  <c r="H296" i="11"/>
  <c r="G296" i="11"/>
  <c r="S295" i="11"/>
  <c r="S296" i="11" s="1"/>
  <c r="P295" i="11"/>
  <c r="P296" i="11" s="1"/>
  <c r="O292" i="11"/>
  <c r="N292" i="11"/>
  <c r="M292" i="11"/>
  <c r="L292" i="11"/>
  <c r="K292" i="11"/>
  <c r="J292" i="11"/>
  <c r="I292" i="11"/>
  <c r="H292" i="11"/>
  <c r="G292" i="11"/>
  <c r="S291" i="11"/>
  <c r="P291" i="11"/>
  <c r="Q291" i="11" s="1"/>
  <c r="R291" i="11" s="1"/>
  <c r="S290" i="11"/>
  <c r="P290" i="11"/>
  <c r="Q290" i="11" s="1"/>
  <c r="R290" i="11" s="1"/>
  <c r="S289" i="11"/>
  <c r="P289" i="11"/>
  <c r="Q289" i="11" s="1"/>
  <c r="R289" i="11" s="1"/>
  <c r="S288" i="11"/>
  <c r="P288" i="11"/>
  <c r="Q288" i="11" s="1"/>
  <c r="R288" i="11" s="1"/>
  <c r="S287" i="11"/>
  <c r="P287" i="11"/>
  <c r="O284" i="11"/>
  <c r="N284" i="11"/>
  <c r="L284" i="11"/>
  <c r="K284" i="11"/>
  <c r="J284" i="11"/>
  <c r="I284" i="11"/>
  <c r="H284" i="11"/>
  <c r="G284" i="11"/>
  <c r="S283" i="11"/>
  <c r="S284" i="11" s="1"/>
  <c r="P283" i="11"/>
  <c r="P284" i="11" s="1"/>
  <c r="O280" i="11"/>
  <c r="N280" i="11"/>
  <c r="L280" i="11"/>
  <c r="K280" i="11"/>
  <c r="J280" i="11"/>
  <c r="I280" i="11"/>
  <c r="H280" i="11"/>
  <c r="G280" i="11"/>
  <c r="S279" i="11"/>
  <c r="S280" i="11" s="1"/>
  <c r="P279" i="11"/>
  <c r="P280" i="11" s="1"/>
  <c r="N298" i="11" l="1"/>
  <c r="G298" i="11"/>
  <c r="I298" i="11"/>
  <c r="K298" i="11"/>
  <c r="O298" i="11"/>
  <c r="L298" i="11"/>
  <c r="Q295" i="11"/>
  <c r="R295" i="11" s="1"/>
  <c r="R296" i="11" s="1"/>
  <c r="H298" i="11"/>
  <c r="J298" i="11"/>
  <c r="P292" i="11"/>
  <c r="P298" i="11" s="1"/>
  <c r="M298" i="11"/>
  <c r="S292" i="11"/>
  <c r="S298" i="11" s="1"/>
  <c r="Q279" i="11"/>
  <c r="Q283" i="11"/>
  <c r="Q287" i="11"/>
  <c r="Q296" i="11" l="1"/>
  <c r="Q284" i="11"/>
  <c r="R283" i="11"/>
  <c r="R284" i="11" s="1"/>
  <c r="Q292" i="11"/>
  <c r="R287" i="11"/>
  <c r="R292" i="11" s="1"/>
  <c r="Q280" i="11"/>
  <c r="R279" i="11"/>
  <c r="R280" i="11" s="1"/>
  <c r="R298" i="11" l="1"/>
  <c r="Q298" i="11"/>
  <c r="O272" i="11" l="1"/>
  <c r="N272" i="11"/>
  <c r="M272" i="11"/>
  <c r="L272" i="11"/>
  <c r="K272" i="11"/>
  <c r="J272" i="11"/>
  <c r="I272" i="11"/>
  <c r="H272" i="11"/>
  <c r="G272" i="11"/>
  <c r="S270" i="11"/>
  <c r="P270" i="11"/>
  <c r="Q270" i="11" s="1"/>
  <c r="R270" i="11" s="1"/>
  <c r="S269" i="11"/>
  <c r="P269" i="11"/>
  <c r="Q269" i="11" s="1"/>
  <c r="R269" i="11" s="1"/>
  <c r="S268" i="11"/>
  <c r="P268" i="11"/>
  <c r="Q268" i="11" s="1"/>
  <c r="R268" i="11" s="1"/>
  <c r="S267" i="11"/>
  <c r="P267" i="11"/>
  <c r="O264" i="11"/>
  <c r="N264" i="11"/>
  <c r="M264" i="11"/>
  <c r="M274" i="11" s="1"/>
  <c r="L264" i="11"/>
  <c r="K264" i="11"/>
  <c r="J264" i="11"/>
  <c r="I264" i="11"/>
  <c r="H264" i="11"/>
  <c r="G264" i="11"/>
  <c r="S263" i="11"/>
  <c r="P263" i="11"/>
  <c r="Q263" i="11" s="1"/>
  <c r="R263" i="11" s="1"/>
  <c r="S262" i="11"/>
  <c r="P262" i="11"/>
  <c r="Q262" i="11" s="1"/>
  <c r="R262" i="11" s="1"/>
  <c r="S258" i="11"/>
  <c r="P258" i="11"/>
  <c r="Q258" i="11" s="1"/>
  <c r="R258" i="11" s="1"/>
  <c r="S257" i="11"/>
  <c r="P257" i="11"/>
  <c r="O254" i="11"/>
  <c r="N254" i="11"/>
  <c r="L254" i="11"/>
  <c r="K254" i="11"/>
  <c r="J254" i="11"/>
  <c r="I254" i="11"/>
  <c r="H254" i="11"/>
  <c r="G254" i="11"/>
  <c r="S253" i="11"/>
  <c r="S254" i="11" s="1"/>
  <c r="P253" i="11"/>
  <c r="P254" i="11" s="1"/>
  <c r="O250" i="11"/>
  <c r="N250" i="11"/>
  <c r="L250" i="11"/>
  <c r="L274" i="11" s="1"/>
  <c r="K250" i="11"/>
  <c r="J250" i="11"/>
  <c r="I250" i="11"/>
  <c r="H250" i="11"/>
  <c r="G250" i="11"/>
  <c r="S249" i="11"/>
  <c r="S250" i="11" s="1"/>
  <c r="P249" i="11"/>
  <c r="P250" i="11" s="1"/>
  <c r="G274" i="11" l="1"/>
  <c r="I274" i="11"/>
  <c r="H274" i="11"/>
  <c r="J274" i="11"/>
  <c r="K274" i="11"/>
  <c r="P264" i="11"/>
  <c r="P272" i="11"/>
  <c r="P274" i="11"/>
  <c r="N274" i="11"/>
  <c r="S272" i="11"/>
  <c r="O274" i="11"/>
  <c r="S264" i="11"/>
  <c r="Q249" i="11"/>
  <c r="Q253" i="11"/>
  <c r="Q257" i="11"/>
  <c r="Q267" i="11"/>
  <c r="S274" i="11" l="1"/>
  <c r="Q264" i="11"/>
  <c r="R257" i="11"/>
  <c r="R264" i="11" s="1"/>
  <c r="Q272" i="11"/>
  <c r="R267" i="11"/>
  <c r="R272" i="11" s="1"/>
  <c r="Q254" i="11"/>
  <c r="R253" i="11"/>
  <c r="R254" i="11" s="1"/>
  <c r="Q250" i="11"/>
  <c r="R249" i="11"/>
  <c r="R250" i="11" s="1"/>
  <c r="R274" i="11" l="1"/>
  <c r="Q274" i="11"/>
  <c r="O204" i="11"/>
  <c r="N204" i="11"/>
  <c r="M204" i="11"/>
  <c r="M206" i="11" s="1"/>
  <c r="L204" i="11"/>
  <c r="L206" i="11" s="1"/>
  <c r="K204" i="11"/>
  <c r="J204" i="11"/>
  <c r="I204" i="11"/>
  <c r="H204" i="11"/>
  <c r="G204" i="11"/>
  <c r="S203" i="11"/>
  <c r="S204" i="11" s="1"/>
  <c r="P203" i="11"/>
  <c r="Q203" i="11" s="1"/>
  <c r="O200" i="11"/>
  <c r="N200" i="11"/>
  <c r="K200" i="11"/>
  <c r="J200" i="11"/>
  <c r="I200" i="11"/>
  <c r="H200" i="11"/>
  <c r="G200" i="11"/>
  <c r="S199" i="11"/>
  <c r="S200" i="11" s="1"/>
  <c r="P199" i="11"/>
  <c r="Q199" i="11" s="1"/>
  <c r="O196" i="11"/>
  <c r="N196" i="11"/>
  <c r="N206" i="11" s="1"/>
  <c r="K196" i="11"/>
  <c r="J196" i="11"/>
  <c r="I196" i="11"/>
  <c r="H196" i="11"/>
  <c r="G196" i="11"/>
  <c r="S195" i="11"/>
  <c r="S196" i="11" s="1"/>
  <c r="P195" i="11"/>
  <c r="Q195" i="11" s="1"/>
  <c r="O192" i="11"/>
  <c r="K192" i="11"/>
  <c r="J192" i="11"/>
  <c r="H192" i="11"/>
  <c r="G192" i="11"/>
  <c r="S191" i="11"/>
  <c r="S192" i="11" s="1"/>
  <c r="P191" i="11"/>
  <c r="Q191" i="11" s="1"/>
  <c r="R191" i="11" s="1"/>
  <c r="S190" i="11"/>
  <c r="P190" i="11"/>
  <c r="Q190" i="11" s="1"/>
  <c r="R190" i="11" s="1"/>
  <c r="P200" i="11" l="1"/>
  <c r="O206" i="11"/>
  <c r="P204" i="11"/>
  <c r="J206" i="11"/>
  <c r="K206" i="11"/>
  <c r="P196" i="11"/>
  <c r="P206" i="11" s="1"/>
  <c r="H206" i="11"/>
  <c r="G206" i="11"/>
  <c r="I206" i="11"/>
  <c r="Q196" i="11"/>
  <c r="R195" i="11"/>
  <c r="R196" i="11" s="1"/>
  <c r="R203" i="11"/>
  <c r="R204" i="11" s="1"/>
  <c r="Q204" i="11"/>
  <c r="S206" i="11"/>
  <c r="R199" i="11"/>
  <c r="R200" i="11" s="1"/>
  <c r="Q200" i="11"/>
  <c r="Q206" i="11" l="1"/>
  <c r="R206" i="11"/>
  <c r="O183" i="11" l="1"/>
  <c r="N183" i="11"/>
  <c r="K183" i="11"/>
  <c r="J183" i="11"/>
  <c r="I183" i="11"/>
  <c r="H183" i="11"/>
  <c r="G183" i="11"/>
  <c r="S182" i="11"/>
  <c r="S183" i="11" s="1"/>
  <c r="P182" i="11"/>
  <c r="Q182" i="11" s="1"/>
  <c r="O179" i="11"/>
  <c r="N179" i="11"/>
  <c r="M179" i="11"/>
  <c r="M185" i="11" s="1"/>
  <c r="L179" i="11"/>
  <c r="K179" i="11"/>
  <c r="J179" i="11"/>
  <c r="I179" i="11"/>
  <c r="H179" i="11"/>
  <c r="G179" i="11"/>
  <c r="S178" i="11"/>
  <c r="P178" i="11"/>
  <c r="Q178" i="11" s="1"/>
  <c r="R178" i="11" s="1"/>
  <c r="S177" i="11"/>
  <c r="P177" i="11"/>
  <c r="Q177" i="11" s="1"/>
  <c r="R177" i="11" s="1"/>
  <c r="S176" i="11"/>
  <c r="P176" i="11"/>
  <c r="Q176" i="11" s="1"/>
  <c r="R176" i="11" s="1"/>
  <c r="S175" i="11"/>
  <c r="P175" i="11"/>
  <c r="S174" i="11"/>
  <c r="P174" i="11"/>
  <c r="Q174" i="11" s="1"/>
  <c r="O171" i="11"/>
  <c r="N171" i="11"/>
  <c r="L171" i="11"/>
  <c r="K171" i="11"/>
  <c r="J171" i="11"/>
  <c r="I171" i="11"/>
  <c r="H171" i="11"/>
  <c r="G171" i="11"/>
  <c r="S170" i="11"/>
  <c r="S171" i="11" s="1"/>
  <c r="P170" i="11"/>
  <c r="Q170" i="11" s="1"/>
  <c r="O167" i="11"/>
  <c r="N167" i="11"/>
  <c r="L167" i="11"/>
  <c r="K167" i="11"/>
  <c r="J167" i="11"/>
  <c r="J185" i="11" s="1"/>
  <c r="I167" i="11"/>
  <c r="H167" i="11"/>
  <c r="G167" i="11"/>
  <c r="S166" i="11"/>
  <c r="P166" i="11"/>
  <c r="Q166" i="11" s="1"/>
  <c r="R166" i="11" s="1"/>
  <c r="S165" i="11"/>
  <c r="P165" i="11"/>
  <c r="Q165" i="11" s="1"/>
  <c r="R165" i="11" s="1"/>
  <c r="S164" i="11"/>
  <c r="P164" i="11"/>
  <c r="Q164" i="11" s="1"/>
  <c r="R164" i="11" s="1"/>
  <c r="S163" i="11"/>
  <c r="P163" i="11"/>
  <c r="Q163" i="11" s="1"/>
  <c r="R163" i="11" s="1"/>
  <c r="S162" i="11"/>
  <c r="P162" i="11"/>
  <c r="Q162" i="11" s="1"/>
  <c r="R162" i="11" s="1"/>
  <c r="S161" i="11"/>
  <c r="P161" i="11"/>
  <c r="Q161" i="11" s="1"/>
  <c r="R161" i="11" s="1"/>
  <c r="S160" i="11"/>
  <c r="P160" i="11"/>
  <c r="N185" i="11" l="1"/>
  <c r="L185" i="11"/>
  <c r="O185" i="11"/>
  <c r="G185" i="11"/>
  <c r="K185" i="11"/>
  <c r="P179" i="11"/>
  <c r="H185" i="11"/>
  <c r="S179" i="11"/>
  <c r="P183" i="11"/>
  <c r="I185" i="11"/>
  <c r="P171" i="11"/>
  <c r="P167" i="11"/>
  <c r="Q175" i="11"/>
  <c r="R175" i="11" s="1"/>
  <c r="S167" i="11"/>
  <c r="R170" i="11"/>
  <c r="R171" i="11" s="1"/>
  <c r="Q171" i="11"/>
  <c r="R182" i="11"/>
  <c r="R183" i="11" s="1"/>
  <c r="Q183" i="11"/>
  <c r="R174" i="11"/>
  <c r="Q160" i="11"/>
  <c r="P185" i="11" l="1"/>
  <c r="S185" i="11"/>
  <c r="Q179" i="11"/>
  <c r="R179" i="11"/>
  <c r="R160" i="11"/>
  <c r="R167" i="11" s="1"/>
  <c r="R185" i="11" s="1"/>
  <c r="Q167" i="11"/>
  <c r="Q185" i="11" l="1"/>
  <c r="O153" i="11"/>
  <c r="N153" i="11"/>
  <c r="L153" i="11"/>
  <c r="K153" i="11"/>
  <c r="J153" i="11"/>
  <c r="I153" i="11"/>
  <c r="S152" i="11"/>
  <c r="S153" i="11" s="1"/>
  <c r="P152" i="11"/>
  <c r="Q152" i="11" s="1"/>
  <c r="O149" i="11"/>
  <c r="N149" i="11"/>
  <c r="M149" i="11"/>
  <c r="M155" i="11" s="1"/>
  <c r="L149" i="11"/>
  <c r="K149" i="11"/>
  <c r="J149" i="11"/>
  <c r="I149" i="11"/>
  <c r="H149" i="11"/>
  <c r="G149" i="11"/>
  <c r="P148" i="11"/>
  <c r="Q148" i="11" s="1"/>
  <c r="R148" i="11" s="1"/>
  <c r="S147" i="11"/>
  <c r="P147" i="11"/>
  <c r="Q147" i="11" s="1"/>
  <c r="R147" i="11" s="1"/>
  <c r="S146" i="11"/>
  <c r="P146" i="11"/>
  <c r="Q146" i="11" s="1"/>
  <c r="R146" i="11" s="1"/>
  <c r="S145" i="11"/>
  <c r="P145" i="11"/>
  <c r="Q145" i="11" s="1"/>
  <c r="S142" i="11"/>
  <c r="R142" i="11"/>
  <c r="Q142" i="11"/>
  <c r="P142" i="11"/>
  <c r="O142" i="11"/>
  <c r="N142" i="11"/>
  <c r="K142" i="11"/>
  <c r="J142" i="11"/>
  <c r="I142" i="11"/>
  <c r="H142" i="11"/>
  <c r="G142" i="11"/>
  <c r="O138" i="11"/>
  <c r="N138" i="11"/>
  <c r="K138" i="11"/>
  <c r="J138" i="11"/>
  <c r="I138" i="11"/>
  <c r="H138" i="11"/>
  <c r="G138" i="11"/>
  <c r="P137" i="11"/>
  <c r="Q137" i="11" s="1"/>
  <c r="R137" i="11" s="1"/>
  <c r="S136" i="11"/>
  <c r="S138" i="11" s="1"/>
  <c r="P136" i="11"/>
  <c r="Q136" i="11" s="1"/>
  <c r="J155" i="11" l="1"/>
  <c r="G153" i="11"/>
  <c r="S149" i="11"/>
  <c r="S155" i="11" s="1"/>
  <c r="I155" i="11"/>
  <c r="G155" i="11"/>
  <c r="N155" i="11"/>
  <c r="P153" i="11"/>
  <c r="H153" i="11"/>
  <c r="H155" i="11" s="1"/>
  <c r="O155" i="11"/>
  <c r="K155" i="11"/>
  <c r="L155" i="11"/>
  <c r="R145" i="11"/>
  <c r="R149" i="11" s="1"/>
  <c r="Q149" i="11"/>
  <c r="R152" i="11"/>
  <c r="R153" i="11" s="1"/>
  <c r="Q153" i="11"/>
  <c r="R136" i="11"/>
  <c r="R138" i="11" s="1"/>
  <c r="Q138" i="11"/>
  <c r="P149" i="11"/>
  <c r="P138" i="11"/>
  <c r="P155" i="11" l="1"/>
  <c r="Q155" i="11"/>
  <c r="R155" i="11"/>
  <c r="O109" i="11"/>
  <c r="N109" i="11"/>
  <c r="L109" i="11"/>
  <c r="K109" i="11"/>
  <c r="J109" i="11"/>
  <c r="I109" i="11"/>
  <c r="H109" i="11"/>
  <c r="G109" i="11"/>
  <c r="S108" i="11"/>
  <c r="P108" i="11"/>
  <c r="Q108" i="11" s="1"/>
  <c r="R108" i="11" s="1"/>
  <c r="S107" i="11"/>
  <c r="P107" i="11"/>
  <c r="Q107" i="11" s="1"/>
  <c r="O104" i="11"/>
  <c r="N104" i="11"/>
  <c r="K104" i="11"/>
  <c r="J104" i="11"/>
  <c r="I104" i="11"/>
  <c r="H104" i="11"/>
  <c r="G104" i="11"/>
  <c r="S103" i="11"/>
  <c r="S104" i="11" s="1"/>
  <c r="P103" i="11"/>
  <c r="Q103" i="11" s="1"/>
  <c r="O100" i="11"/>
  <c r="N100" i="11"/>
  <c r="L100" i="11"/>
  <c r="K100" i="11"/>
  <c r="J100" i="11"/>
  <c r="I100" i="11"/>
  <c r="H100" i="11"/>
  <c r="G100" i="11"/>
  <c r="S99" i="11"/>
  <c r="S100" i="11" s="1"/>
  <c r="P99" i="11"/>
  <c r="Q99" i="11" s="1"/>
  <c r="O96" i="11"/>
  <c r="N96" i="11"/>
  <c r="K96" i="11"/>
  <c r="K111" i="11" s="1"/>
  <c r="J96" i="11"/>
  <c r="J111" i="11" s="1"/>
  <c r="I96" i="11"/>
  <c r="H96" i="11"/>
  <c r="G96" i="11"/>
  <c r="S95" i="11"/>
  <c r="S96" i="11" s="1"/>
  <c r="P95" i="11"/>
  <c r="Q95" i="11" s="1"/>
  <c r="P96" i="11" l="1"/>
  <c r="I111" i="11"/>
  <c r="P100" i="11"/>
  <c r="H111" i="11"/>
  <c r="O111" i="11"/>
  <c r="N111" i="11"/>
  <c r="P104" i="11"/>
  <c r="G111" i="11"/>
  <c r="R103" i="11"/>
  <c r="R104" i="11" s="1"/>
  <c r="Q104" i="11"/>
  <c r="Q109" i="11"/>
  <c r="R107" i="11"/>
  <c r="R109" i="11" s="1"/>
  <c r="R95" i="11"/>
  <c r="R96" i="11" s="1"/>
  <c r="Q96" i="11"/>
  <c r="R99" i="11"/>
  <c r="R100" i="11" s="1"/>
  <c r="Q100" i="11"/>
  <c r="S111" i="11"/>
  <c r="P109" i="11"/>
  <c r="P111" i="11" l="1"/>
  <c r="Q111" i="11"/>
  <c r="R111" i="11"/>
  <c r="O129" i="11" l="1"/>
  <c r="N129" i="11"/>
  <c r="L129" i="11"/>
  <c r="K129" i="11"/>
  <c r="J129" i="11"/>
  <c r="I129" i="11"/>
  <c r="H129" i="11"/>
  <c r="G129" i="11"/>
  <c r="S128" i="11"/>
  <c r="S129" i="11" s="1"/>
  <c r="P128" i="11"/>
  <c r="Q128" i="11" s="1"/>
  <c r="O125" i="11"/>
  <c r="N125" i="11"/>
  <c r="L125" i="11"/>
  <c r="K125" i="11"/>
  <c r="J125" i="11"/>
  <c r="I125" i="11"/>
  <c r="H125" i="11"/>
  <c r="G125" i="11"/>
  <c r="S124" i="11"/>
  <c r="S125" i="11" s="1"/>
  <c r="P124" i="11"/>
  <c r="Q124" i="11" s="1"/>
  <c r="O121" i="11"/>
  <c r="N121" i="11"/>
  <c r="L121" i="11"/>
  <c r="K121" i="11"/>
  <c r="J121" i="11"/>
  <c r="I121" i="11"/>
  <c r="H121" i="11"/>
  <c r="G121" i="11"/>
  <c r="S120" i="11"/>
  <c r="S121" i="11" s="1"/>
  <c r="P120" i="11"/>
  <c r="Q120" i="11" s="1"/>
  <c r="O117" i="11"/>
  <c r="N117" i="11"/>
  <c r="M117" i="11"/>
  <c r="M131" i="11" s="1"/>
  <c r="L117" i="11"/>
  <c r="K117" i="11"/>
  <c r="J117" i="11"/>
  <c r="I117" i="11"/>
  <c r="H117" i="11"/>
  <c r="G117" i="11"/>
  <c r="S116" i="11"/>
  <c r="S117" i="11" s="1"/>
  <c r="P116" i="11"/>
  <c r="Q116" i="11" s="1"/>
  <c r="S131" i="11" l="1"/>
  <c r="N131" i="11"/>
  <c r="K131" i="11"/>
  <c r="I131" i="11"/>
  <c r="L131" i="11"/>
  <c r="P121" i="11"/>
  <c r="G131" i="11"/>
  <c r="O131" i="11"/>
  <c r="J131" i="11"/>
  <c r="P125" i="11"/>
  <c r="H131" i="11"/>
  <c r="P117" i="11"/>
  <c r="R120" i="11"/>
  <c r="R121" i="11" s="1"/>
  <c r="Q121" i="11"/>
  <c r="R124" i="11"/>
  <c r="R125" i="11" s="1"/>
  <c r="Q125" i="11"/>
  <c r="R116" i="11"/>
  <c r="R117" i="11" s="1"/>
  <c r="Q117" i="11"/>
  <c r="R128" i="11"/>
  <c r="R129" i="11" s="1"/>
  <c r="Q129" i="11"/>
  <c r="P129" i="11"/>
  <c r="P131" i="11" l="1"/>
  <c r="R131" i="11"/>
  <c r="Q131" i="11"/>
  <c r="M30" i="11" l="1"/>
  <c r="L30" i="11"/>
  <c r="M26" i="11"/>
  <c r="L26" i="11"/>
  <c r="K26" i="11"/>
  <c r="O43" i="11"/>
  <c r="N43" i="11"/>
  <c r="M43" i="11"/>
  <c r="L43" i="11"/>
  <c r="K43" i="11"/>
  <c r="J43" i="11"/>
  <c r="I43" i="11"/>
  <c r="H43" i="11"/>
  <c r="G43" i="11"/>
  <c r="S42" i="11"/>
  <c r="P42" i="11"/>
  <c r="Q42" i="11" s="1"/>
  <c r="R42" i="11" s="1"/>
  <c r="S41" i="11"/>
  <c r="P41" i="11"/>
  <c r="Q41" i="11" s="1"/>
  <c r="R41" i="11" s="1"/>
  <c r="S40" i="11"/>
  <c r="P40" i="11"/>
  <c r="Q40" i="11" s="1"/>
  <c r="R40" i="11" s="1"/>
  <c r="S39" i="11"/>
  <c r="P39" i="11"/>
  <c r="Q39" i="11" s="1"/>
  <c r="R39" i="11" s="1"/>
  <c r="S38" i="11"/>
  <c r="P38" i="11"/>
  <c r="Q38" i="11" s="1"/>
  <c r="R38" i="11" s="1"/>
  <c r="S37" i="11"/>
  <c r="P37" i="11"/>
  <c r="O34" i="11"/>
  <c r="N34" i="11"/>
  <c r="K34" i="11"/>
  <c r="J34" i="11"/>
  <c r="I34" i="11"/>
  <c r="H34" i="11"/>
  <c r="G34" i="11"/>
  <c r="S33" i="11"/>
  <c r="S34" i="11" s="1"/>
  <c r="P33" i="11"/>
  <c r="Q33" i="11" s="1"/>
  <c r="R33" i="11" s="1"/>
  <c r="R34" i="11" s="1"/>
  <c r="O30" i="11"/>
  <c r="N30" i="11"/>
  <c r="K30" i="11"/>
  <c r="J30" i="11"/>
  <c r="I30" i="11"/>
  <c r="H30" i="11"/>
  <c r="G30" i="11"/>
  <c r="S29" i="11"/>
  <c r="S30" i="11" s="1"/>
  <c r="P29" i="11"/>
  <c r="P30" i="11" s="1"/>
  <c r="O26" i="11"/>
  <c r="N26" i="11"/>
  <c r="J26" i="11"/>
  <c r="I26" i="11"/>
  <c r="H26" i="11"/>
  <c r="G26" i="11"/>
  <c r="S25" i="11"/>
  <c r="S26" i="11" s="1"/>
  <c r="P25" i="11"/>
  <c r="P26" i="11" s="1"/>
  <c r="O45" i="11" l="1"/>
  <c r="S43" i="11"/>
  <c r="K45" i="11"/>
  <c r="N45" i="11"/>
  <c r="P43" i="11"/>
  <c r="G45" i="11"/>
  <c r="P34" i="11"/>
  <c r="P45" i="11" s="1"/>
  <c r="H45" i="11"/>
  <c r="I45" i="11"/>
  <c r="J45" i="11"/>
  <c r="L45" i="11"/>
  <c r="M45" i="11"/>
  <c r="S45" i="11"/>
  <c r="Q29" i="11"/>
  <c r="Q34" i="11"/>
  <c r="Q25" i="11"/>
  <c r="Q37" i="11"/>
  <c r="Q43" i="11" l="1"/>
  <c r="R37" i="11"/>
  <c r="R43" i="11" s="1"/>
  <c r="Q26" i="11"/>
  <c r="R25" i="11"/>
  <c r="R26" i="11" s="1"/>
  <c r="Q30" i="11"/>
  <c r="R29" i="11"/>
  <c r="R30" i="11" s="1"/>
  <c r="R45" i="11" l="1"/>
  <c r="Q45" i="11"/>
  <c r="O88" i="11" l="1"/>
  <c r="N88" i="11"/>
  <c r="M88" i="11"/>
  <c r="L88" i="11"/>
  <c r="K88" i="11"/>
  <c r="J88" i="11"/>
  <c r="I88" i="11"/>
  <c r="H88" i="11"/>
  <c r="G88" i="11"/>
  <c r="S87" i="11"/>
  <c r="S88" i="11" s="1"/>
  <c r="P87" i="11"/>
  <c r="P88" i="11" s="1"/>
  <c r="O83" i="11"/>
  <c r="N83" i="11"/>
  <c r="M83" i="11"/>
  <c r="L83" i="11"/>
  <c r="K83" i="11"/>
  <c r="J83" i="11"/>
  <c r="I83" i="11"/>
  <c r="H83" i="11"/>
  <c r="G83" i="11"/>
  <c r="S81" i="11"/>
  <c r="P81" i="11"/>
  <c r="Q81" i="11" s="1"/>
  <c r="R81" i="11" s="1"/>
  <c r="S80" i="11"/>
  <c r="P80" i="11"/>
  <c r="Q80" i="11" s="1"/>
  <c r="R80" i="11" s="1"/>
  <c r="P79" i="11"/>
  <c r="Q79" i="11" s="1"/>
  <c r="R79" i="11" s="1"/>
  <c r="S78" i="11"/>
  <c r="P78" i="11"/>
  <c r="Q78" i="11" s="1"/>
  <c r="R78" i="11" s="1"/>
  <c r="S77" i="11"/>
  <c r="P77" i="11"/>
  <c r="Q77" i="11" s="1"/>
  <c r="R77" i="11" s="1"/>
  <c r="S76" i="11"/>
  <c r="P76" i="11"/>
  <c r="Q76" i="11" s="1"/>
  <c r="R76" i="11" s="1"/>
  <c r="S75" i="11"/>
  <c r="P75" i="11"/>
  <c r="Q75" i="11" s="1"/>
  <c r="R75" i="11" s="1"/>
  <c r="S74" i="11"/>
  <c r="P74" i="11"/>
  <c r="Q74" i="11" s="1"/>
  <c r="R74" i="11" s="1"/>
  <c r="S73" i="11"/>
  <c r="P73" i="11"/>
  <c r="Q73" i="11" s="1"/>
  <c r="R73" i="11" s="1"/>
  <c r="S72" i="11"/>
  <c r="P72" i="11"/>
  <c r="Q72" i="11" s="1"/>
  <c r="R72" i="11" s="1"/>
  <c r="P71" i="11"/>
  <c r="Q71" i="11" s="1"/>
  <c r="R71" i="11" s="1"/>
  <c r="S70" i="11"/>
  <c r="P70" i="11"/>
  <c r="Q70" i="11" s="1"/>
  <c r="R70" i="11" s="1"/>
  <c r="S69" i="11"/>
  <c r="P69" i="11"/>
  <c r="Q69" i="11" s="1"/>
  <c r="R69" i="11" s="1"/>
  <c r="S68" i="11"/>
  <c r="P68" i="11"/>
  <c r="Q68" i="11" s="1"/>
  <c r="R68" i="11" s="1"/>
  <c r="S67" i="11"/>
  <c r="P67" i="11"/>
  <c r="Q67" i="11" s="1"/>
  <c r="R67" i="11" s="1"/>
  <c r="S66" i="11"/>
  <c r="P66" i="11"/>
  <c r="Q66" i="11" s="1"/>
  <c r="R66" i="11" s="1"/>
  <c r="S65" i="11"/>
  <c r="P65" i="11"/>
  <c r="Q65" i="11" s="1"/>
  <c r="R65" i="11" s="1"/>
  <c r="S64" i="11"/>
  <c r="P64" i="11"/>
  <c r="Q64" i="11" s="1"/>
  <c r="R64" i="11" s="1"/>
  <c r="S63" i="11"/>
  <c r="P63" i="11"/>
  <c r="Q63" i="11" s="1"/>
  <c r="R63" i="11" s="1"/>
  <c r="S62" i="11"/>
  <c r="P62" i="11"/>
  <c r="Q62" i="11" s="1"/>
  <c r="O59" i="11"/>
  <c r="N59" i="11"/>
  <c r="M59" i="11"/>
  <c r="L59" i="11"/>
  <c r="K59" i="11"/>
  <c r="J59" i="11"/>
  <c r="I59" i="11"/>
  <c r="H59" i="11"/>
  <c r="G59" i="11"/>
  <c r="S58" i="11"/>
  <c r="S59" i="11" s="1"/>
  <c r="P58" i="11"/>
  <c r="Q58" i="11" s="1"/>
  <c r="O55" i="11"/>
  <c r="N55" i="11"/>
  <c r="M55" i="11"/>
  <c r="L55" i="11"/>
  <c r="K55" i="11"/>
  <c r="J55" i="11"/>
  <c r="I55" i="11"/>
  <c r="H55" i="11"/>
  <c r="G55" i="11"/>
  <c r="S54" i="11"/>
  <c r="P54" i="11"/>
  <c r="Q54" i="11" s="1"/>
  <c r="R54" i="11" s="1"/>
  <c r="S53" i="11"/>
  <c r="P53" i="11"/>
  <c r="Q53" i="11" s="1"/>
  <c r="R53" i="11" s="1"/>
  <c r="P52" i="11"/>
  <c r="Q52" i="11" s="1"/>
  <c r="R52" i="11" s="1"/>
  <c r="P51" i="11"/>
  <c r="Q51" i="11" s="1"/>
  <c r="R51" i="11" s="1"/>
  <c r="S50" i="11"/>
  <c r="P50" i="11"/>
  <c r="Q87" i="11" l="1"/>
  <c r="R87" i="11" s="1"/>
  <c r="R88" i="11" s="1"/>
  <c r="N90" i="11"/>
  <c r="I90" i="11"/>
  <c r="S55" i="11"/>
  <c r="K90" i="11"/>
  <c r="L90" i="11"/>
  <c r="M90" i="11"/>
  <c r="J90" i="11"/>
  <c r="G90" i="11"/>
  <c r="O90" i="11"/>
  <c r="H90" i="11"/>
  <c r="P55" i="11"/>
  <c r="S83" i="11"/>
  <c r="Q59" i="11"/>
  <c r="R58" i="11"/>
  <c r="R59" i="11" s="1"/>
  <c r="R62" i="11"/>
  <c r="R83" i="11" s="1"/>
  <c r="Q83" i="11"/>
  <c r="P83" i="11"/>
  <c r="Q50" i="11"/>
  <c r="P59" i="11"/>
  <c r="S90" i="11" l="1"/>
  <c r="Q88" i="11"/>
  <c r="P90" i="11"/>
  <c r="Q55" i="11"/>
  <c r="R50" i="11"/>
  <c r="R55" i="11" s="1"/>
  <c r="R90" i="11" s="1"/>
  <c r="Q90" i="11" l="1"/>
  <c r="M18" i="11"/>
  <c r="L18" i="11"/>
  <c r="O18" i="11"/>
  <c r="N18" i="11"/>
  <c r="K18" i="11"/>
  <c r="J18" i="11"/>
  <c r="I18" i="11"/>
  <c r="H18" i="11"/>
  <c r="G18" i="11"/>
  <c r="S17" i="11"/>
  <c r="S18" i="11" s="1"/>
  <c r="P17" i="11"/>
  <c r="Q17" i="11" s="1"/>
  <c r="O14" i="11"/>
  <c r="N14" i="11"/>
  <c r="K14" i="11"/>
  <c r="J14" i="11"/>
  <c r="I14" i="11"/>
  <c r="H14" i="11"/>
  <c r="G14" i="11"/>
  <c r="S13" i="11"/>
  <c r="S14" i="11" s="1"/>
  <c r="P13" i="11"/>
  <c r="P14" i="11" s="1"/>
  <c r="S10" i="11"/>
  <c r="R10" i="11"/>
  <c r="Q10" i="11"/>
  <c r="P10" i="11"/>
  <c r="O10" i="11"/>
  <c r="N10" i="11"/>
  <c r="K10" i="11"/>
  <c r="J10" i="11"/>
  <c r="I10" i="11"/>
  <c r="H10" i="11"/>
  <c r="G10" i="11"/>
  <c r="S6" i="11"/>
  <c r="O6" i="11"/>
  <c r="N6" i="11"/>
  <c r="M6" i="11"/>
  <c r="L6" i="11"/>
  <c r="K6" i="11"/>
  <c r="J6" i="11"/>
  <c r="I6" i="11"/>
  <c r="H6" i="11"/>
  <c r="G6" i="11"/>
  <c r="P5" i="11"/>
  <c r="Q5" i="11" s="1"/>
  <c r="R5" i="11" s="1"/>
  <c r="P4" i="11"/>
  <c r="N20" i="11" l="1"/>
  <c r="O20" i="11"/>
  <c r="G20" i="11"/>
  <c r="K20" i="11"/>
  <c r="J20" i="11"/>
  <c r="L20" i="11"/>
  <c r="P6" i="11"/>
  <c r="Q13" i="11"/>
  <c r="Q14" i="11" s="1"/>
  <c r="M20" i="11"/>
  <c r="P18" i="11"/>
  <c r="H20" i="11"/>
  <c r="I20" i="11"/>
  <c r="S20" i="11"/>
  <c r="R17" i="11"/>
  <c r="R18" i="11" s="1"/>
  <c r="Q18" i="11"/>
  <c r="Q4" i="11"/>
  <c r="R13" i="11" l="1"/>
  <c r="R14" i="11" s="1"/>
  <c r="P20" i="11"/>
  <c r="R4" i="11"/>
  <c r="R6" i="11" s="1"/>
  <c r="Q6" i="11"/>
  <c r="Q20" i="11" s="1"/>
  <c r="R20" i="1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Heather Overholser</author>
  </authors>
  <commentList>
    <comment ref="H787" authorId="0" shapeId="0" xr:uid="{7DC25D36-65E8-44B6-95A2-3D07513A208A}">
      <text>
        <r>
          <rPr>
            <b/>
            <sz val="9"/>
            <color indexed="81"/>
            <rFont val="Tahoma"/>
            <family val="2"/>
          </rPr>
          <t>Heather Overholser:</t>
        </r>
        <r>
          <rPr>
            <sz val="9"/>
            <color indexed="81"/>
            <rFont val="Tahoma"/>
            <family val="2"/>
          </rPr>
          <t xml:space="preserve">
3500 fuel and mnt
</t>
        </r>
      </text>
    </comment>
    <comment ref="H805" authorId="0" shapeId="0" xr:uid="{EB11739B-BE8B-4633-A92E-308EDFAEDF80}">
      <text>
        <r>
          <rPr>
            <b/>
            <sz val="9"/>
            <color indexed="81"/>
            <rFont val="Tahoma"/>
            <family val="2"/>
          </rPr>
          <t>Heather Overholser:</t>
        </r>
        <r>
          <rPr>
            <sz val="9"/>
            <color indexed="81"/>
            <rFont val="Tahoma"/>
            <family val="2"/>
          </rPr>
          <t xml:space="preserve">
3500 + fuel</t>
        </r>
      </text>
    </comment>
  </commentList>
</comments>
</file>

<file path=xl/sharedStrings.xml><?xml version="1.0" encoding="utf-8"?>
<sst xmlns="http://schemas.openxmlformats.org/spreadsheetml/2006/main" count="2571" uniqueCount="617">
  <si>
    <t>Administration</t>
  </si>
  <si>
    <t>PROJECT/ASSET NAME</t>
  </si>
  <si>
    <t>PRIORITY</t>
  </si>
  <si>
    <t>REASON</t>
  </si>
  <si>
    <t>LIFESPAN/ REPLACE CYCLE</t>
  </si>
  <si>
    <t>MULTI YEAR PROJECT</t>
  </si>
  <si>
    <t>OUTSIDE FUNDING SOURCE(S)</t>
  </si>
  <si>
    <t xml:space="preserve">TOTAL OUTSIDE  FUNDING </t>
  </si>
  <si>
    <t>EST. ANNUAL OPERATING &amp; MAINT COSTS</t>
  </si>
  <si>
    <t>COST FY 21</t>
  </si>
  <si>
    <t>COST FY 22</t>
  </si>
  <si>
    <t>COST FY 23</t>
  </si>
  <si>
    <t>COST FY 24</t>
  </si>
  <si>
    <t>COST FY 25</t>
  </si>
  <si>
    <t>Unscheduled</t>
  </si>
  <si>
    <t>EXPENDITURES INCEPTION TO FY 2021</t>
  </si>
  <si>
    <t>TOTAL ESTIMATED PROJECT BUDGET</t>
  </si>
  <si>
    <t>NET ESTIMATED PROJECT COST</t>
  </si>
  <si>
    <t xml:space="preserve"> REMAINING BUDGET          FY 21-25</t>
  </si>
  <si>
    <t>ANNUAL O&amp;M</t>
  </si>
  <si>
    <t>New Projects/Assets</t>
  </si>
  <si>
    <t>Employee Housing Acquisition</t>
  </si>
  <si>
    <t>High</t>
  </si>
  <si>
    <t>Yes</t>
  </si>
  <si>
    <t>$</t>
  </si>
  <si>
    <t>New Vehicles &amp; Equipment</t>
  </si>
  <si>
    <t>Repair/Replace/Maint - Assets</t>
  </si>
  <si>
    <t>Repair/Replace/Maint - Vehicles &amp; Equipment</t>
  </si>
  <si>
    <t xml:space="preserve">    </t>
  </si>
  <si>
    <t>Total</t>
  </si>
  <si>
    <t>Emergency Management</t>
  </si>
  <si>
    <t xml:space="preserve"> REMAINING BUDGET      FY 21 - 25</t>
  </si>
  <si>
    <t>Teton Pass ENET Repeater</t>
  </si>
  <si>
    <t>Med</t>
  </si>
  <si>
    <t>To improve emergncy communications on the west side of Teton Pass</t>
  </si>
  <si>
    <t>10 years</t>
  </si>
  <si>
    <t>n</t>
  </si>
  <si>
    <t>County/Town Emergency Operations Plan</t>
  </si>
  <si>
    <t>5 years since last approval, 10 since significant update</t>
  </si>
  <si>
    <t>2 years</t>
  </si>
  <si>
    <t>Department Vehicle</t>
  </si>
  <si>
    <t>High mileage, safety issue</t>
  </si>
  <si>
    <t>5 years</t>
  </si>
  <si>
    <t>N</t>
  </si>
  <si>
    <t>n/a</t>
  </si>
  <si>
    <t>EM Server (WebEOC/IRIS/File Server)</t>
  </si>
  <si>
    <t>End of life cycle, critical service server</t>
  </si>
  <si>
    <t>ENET Rosies Ridge repeater</t>
  </si>
  <si>
    <t>Anticipated end of life</t>
  </si>
  <si>
    <t>EOC A/V System</t>
  </si>
  <si>
    <t>Continuing issues with outdated technology</t>
  </si>
  <si>
    <t>Outdoor Warning Siren maintenance</t>
  </si>
  <si>
    <t>To ensure continued operation</t>
  </si>
  <si>
    <t>EOC security camera system</t>
  </si>
  <si>
    <t>Facilities</t>
  </si>
  <si>
    <t>Administration Building Carpet</t>
  </si>
  <si>
    <t xml:space="preserve">Carpets are aged and worn. Phased project: 2020, Main &amp; high traffic areas; 2021, 2nd floor high traffic; 2022, basement and offices. </t>
  </si>
  <si>
    <t>10 to 15 years</t>
  </si>
  <si>
    <t>yes</t>
  </si>
  <si>
    <t>none</t>
  </si>
  <si>
    <t>Administration Building Interior Paint</t>
  </si>
  <si>
    <t>Maintain quality of appearance. Phased project, 2020: Public Areas; 2012: Offices; 2022: Offices</t>
  </si>
  <si>
    <t>ADA Access Power Doors</t>
  </si>
  <si>
    <t>ADA access</t>
  </si>
  <si>
    <t>10 to 15 yrs</t>
  </si>
  <si>
    <t>CLC Rafter J HVAC Upgrades</t>
  </si>
  <si>
    <t>Replace failed heat pump</t>
  </si>
  <si>
    <t>15 to 20 years</t>
  </si>
  <si>
    <t>no</t>
  </si>
  <si>
    <t>CPH Courthouse Sidewalks</t>
  </si>
  <si>
    <t>Replace failed, detainee security</t>
  </si>
  <si>
    <t>15 to 20 yrs</t>
  </si>
  <si>
    <t>Exterior Prep &amp; Paint</t>
  </si>
  <si>
    <t>Preservation of siding and maintenance of appearance. This is a phased project to put major facilities on a planned schedule.2020, Administration; 2021, Old Library. 2022, Jail. 2023, Public Health. 2024, General Services.</t>
  </si>
  <si>
    <t>7 to 10 years</t>
  </si>
  <si>
    <t>Interior Prep &amp; Paint</t>
  </si>
  <si>
    <t>Maintain walls &amp; appearance</t>
  </si>
  <si>
    <t>Public Health FACP</t>
  </si>
  <si>
    <t>Existing obsolete &amp; needs upgrade</t>
  </si>
  <si>
    <t>Fire Station 7 FACP</t>
  </si>
  <si>
    <t>Hoback Housing civil projects</t>
  </si>
  <si>
    <t>Public safety, employee housing</t>
  </si>
  <si>
    <t>20 to 30 years</t>
  </si>
  <si>
    <t>Jail Genset controls upgrade</t>
  </si>
  <si>
    <t>Old Library energy upgrades</t>
  </si>
  <si>
    <t>Save energy, preserve historic</t>
  </si>
  <si>
    <t>EMP</t>
  </si>
  <si>
    <t>BAS System Upgrade</t>
  </si>
  <si>
    <t>Existing system is obsolete</t>
  </si>
  <si>
    <t>Jail roof &amp; skylight replacement</t>
  </si>
  <si>
    <t>Existing leak, poor energy efficiency</t>
  </si>
  <si>
    <t>Jail façade repairs &amp; paint</t>
  </si>
  <si>
    <t>Windows leak, paint worn</t>
  </si>
  <si>
    <t>EOC clean air shelter</t>
  </si>
  <si>
    <t>Maintain working conditions in emergencies</t>
  </si>
  <si>
    <t>TCCH Circuit Court Break Room Remodel</t>
  </si>
  <si>
    <t xml:space="preserve">Outdated </t>
  </si>
  <si>
    <t>TCCH security measures</t>
  </si>
  <si>
    <t>Per NCSC recommendations</t>
  </si>
  <si>
    <t>Administration Building HVAC RCx</t>
  </si>
  <si>
    <t>Specify HVAC replacement needs</t>
  </si>
  <si>
    <t>emp</t>
  </si>
  <si>
    <t>Administration Building Emergency Power Generator</t>
  </si>
  <si>
    <t>Maintain function of communications, IT, and building security systems during power outages</t>
  </si>
  <si>
    <t>Administration Building SE façade repairs</t>
  </si>
  <si>
    <t>Repair &amp; prevent water damage</t>
  </si>
  <si>
    <t>Vehicle Replacement, Durango</t>
  </si>
  <si>
    <t>Fair</t>
  </si>
  <si>
    <t xml:space="preserve"> REMAINING BUDGET          FY  21-25</t>
  </si>
  <si>
    <t>Land for New Fairgrounds (25 acres)</t>
  </si>
  <si>
    <t>Fairgrounds Lease expires in 2026</t>
  </si>
  <si>
    <t>50+</t>
  </si>
  <si>
    <t>Possible SPET Project.</t>
  </si>
  <si>
    <t>Cost TBD.</t>
  </si>
  <si>
    <t>Completion of NEW Exhibit Hall</t>
  </si>
  <si>
    <t>Medium</t>
  </si>
  <si>
    <t>Transition from the Temporary Fire Station to the new Exhibit Hall, which may include a new kitchen, flooring, additional lighting, and exterior sidewalk and any other projects ensuring code compliance. The addition of gable doors over the Fair Office entrance to ensure access the upstairs storage during Fair Week w/ a forklift/gradall should be included in this retrofit.</t>
  </si>
  <si>
    <t>30+</t>
  </si>
  <si>
    <t>Possibly</t>
  </si>
  <si>
    <t>N/A</t>
  </si>
  <si>
    <t>Install additional RV electrical hookups on the east side of the Fairgrounds along existing tennis courts and/or along the northern boundary fence of the Fairgrounds.</t>
  </si>
  <si>
    <t>Low</t>
  </si>
  <si>
    <t>The Fairgrounds needs more than the 8 RV hookups to the west of the Heritage Arena to accommodate special events throughout the year. They are a revenue source.</t>
  </si>
  <si>
    <t>Add water hookups to exhisting and new electrical hookups; goal is 40 hookups total on the Fairgrounds.</t>
  </si>
  <si>
    <t>During special events held on the Fairgrounds, often times camping is allowed through a Special Event Permit and attendees need hookups. Fairgrounds currently only offer electrical hookups. Event attendees would be better accommodated with full hookups.</t>
  </si>
  <si>
    <t xml:space="preserve">The Rodeo Concessionaire has requested that Teton County pave an ADA Approved Sidewalk access inside the black perimeter fence from the NE double man gates, west to the warm up arena, and south to the NW uncovered bleacher handicap ramp. </t>
  </si>
  <si>
    <t>Beachcomber/Screener Attachment</t>
  </si>
  <si>
    <t>The outdoor arena is screened a handful of times a season, usually after large events. The Heritage Arena should be screened more often just to maintain the quality of the ground. At this time, a contractor is hired to come in and do the screening, which costs between $5000/screening. If the Fairgrounds staff had their own attachment, regular screening could be accomplished in-house and as-needed without having to pay an outside service provider.</t>
  </si>
  <si>
    <t>5+</t>
  </si>
  <si>
    <t>Heritage Arena concrete replacement</t>
  </si>
  <si>
    <t xml:space="preserve">Replace the pitted and cracked concrete to the sought of the heritage arena foyer entrance. </t>
  </si>
  <si>
    <t>10+</t>
  </si>
  <si>
    <t>Landscaping</t>
  </si>
  <si>
    <t xml:space="preserve">Previous landscaping has been done in the past, it was never fully finished. More landscaping around the fairgrounds property would create a better atmosphere. </t>
  </si>
  <si>
    <t>Removal of Tennis Courts &amp; Baseball Field</t>
  </si>
  <si>
    <t xml:space="preserve">With giving up the current exhibit hall lease we need more space for vendor areas and parking. </t>
  </si>
  <si>
    <t>Upgrade the lighting control system in the Heritage Arena</t>
  </si>
  <si>
    <t>The current system requires tokens to be deposited, which kick on the arena lights. Tokens are available for purchase in the Fair Office and at Shervin's. An upgraded system would allow users to swipe their credit/debit in order to kick the lights on.</t>
  </si>
  <si>
    <t>Fire / EMS Fund 11</t>
  </si>
  <si>
    <t> REMAINING BUDGET FY21-25</t>
  </si>
  <si>
    <t>HIGH</t>
  </si>
  <si>
    <t>PRE-ARRIVAL INSTRUCTIONS FOR FIRE</t>
  </si>
  <si>
    <t>10 YEARS</t>
  </si>
  <si>
    <t>NO</t>
  </si>
  <si>
    <t>RERT HOOKUPS FOR CRTS</t>
  </si>
  <si>
    <t>SUPPORT FOR MUTUAL AID</t>
  </si>
  <si>
    <t>50 YEARS</t>
  </si>
  <si>
    <t>THERMAL IMAGING CAMERAS</t>
  </si>
  <si>
    <t>OPERATIONAL NECESSITY</t>
  </si>
  <si>
    <t>5 YEARS</t>
  </si>
  <si>
    <t>YES</t>
  </si>
  <si>
    <t>STATION 3 DESIGN</t>
  </si>
  <si>
    <t>VOLUNTEER SUSTAINABILITY</t>
  </si>
  <si>
    <t>40 YEARS</t>
  </si>
  <si>
    <t>STATION 3 CASCADE SYSTEM</t>
  </si>
  <si>
    <t>SAFETY AND EFFICIENCY</t>
  </si>
  <si>
    <t>STATION 1 COMPLETION</t>
  </si>
  <si>
    <t>STATION 3  REPLACEMENT</t>
  </si>
  <si>
    <t>STATION 2 DESIGN</t>
  </si>
  <si>
    <t>STATION 2 UPGRADE</t>
  </si>
  <si>
    <t>STATION 4 DESIGN</t>
  </si>
  <si>
    <t>STATION 4 UPGRADE</t>
  </si>
  <si>
    <t>STATION 6 RENOVATION AND DESIGN</t>
  </si>
  <si>
    <t>ADD HOUSING UNITS</t>
  </si>
  <si>
    <t>REPLACE BUNKER GEAR</t>
  </si>
  <si>
    <t>MEET NFPA STANDARDS</t>
  </si>
  <si>
    <t>REPLACE SCBA PACKS X 7</t>
  </si>
  <si>
    <t>NFPA END OF SERVICE LIFE</t>
  </si>
  <si>
    <t>8 YEARS</t>
  </si>
  <si>
    <t>MOBILE RADIO X 4</t>
  </si>
  <si>
    <t>END OF SERVICE LIFE</t>
  </si>
  <si>
    <t>RADIO HAND HELD X8</t>
  </si>
  <si>
    <t>NOTIFICATION PAGERS X 15</t>
  </si>
  <si>
    <t>REPLACE RESCUE 14</t>
  </si>
  <si>
    <t>20 YEARS</t>
  </si>
  <si>
    <t>REPLACE BRUSH 78</t>
  </si>
  <si>
    <t>REPLACE RESCUE 44</t>
  </si>
  <si>
    <t>REPLACE RESCUE 34</t>
  </si>
  <si>
    <t>25 YEARS</t>
  </si>
  <si>
    <t>REPLACE HOSE</t>
  </si>
  <si>
    <t>BC4 REPLACEMENT VEHICLE</t>
  </si>
  <si>
    <t>BC2 REPLACEMENT VEHICLE</t>
  </si>
  <si>
    <t>CHIEF REPLACEMENT VEHICLE</t>
  </si>
  <si>
    <t>Fire / EMS Fund 13</t>
  </si>
  <si>
    <t> REMAINING BUDGET FY 21-25</t>
  </si>
  <si>
    <t>Automated Chest Compression Device</t>
  </si>
  <si>
    <t>PATIENT CARE</t>
  </si>
  <si>
    <t>REPLACE MS295 MOTOR &amp; CHASSIS</t>
  </si>
  <si>
    <t>CARDIAC MONITOR REPLACEMENT X 5</t>
  </si>
  <si>
    <t>REPLACE MS78 MOTOR &amp; CHASSIS</t>
  </si>
  <si>
    <t>REPLACE MS 35 MOTOR &amp; CHASSIS</t>
  </si>
  <si>
    <t>GURNEY REPLACEMENT MS295</t>
  </si>
  <si>
    <t>7 YEARS</t>
  </si>
  <si>
    <t>AUTOLOAD FOR MS295</t>
  </si>
  <si>
    <t>GURNEY FOR MS78</t>
  </si>
  <si>
    <t>AUTO LOAD FOR MS78</t>
  </si>
  <si>
    <t>GURNEY FOR MS35</t>
  </si>
  <si>
    <t>AUTOLOAD FOR MS35</t>
  </si>
  <si>
    <t>ELECTRICAL INSPECTOR VEHICLE</t>
  </si>
  <si>
    <t>Health Department</t>
  </si>
  <si>
    <t xml:space="preserve"> REMAINING BUDGET          FY21-25</t>
  </si>
  <si>
    <t>Remodel of Public Health waiting room and clinic</t>
  </si>
  <si>
    <t>A dedicated waiting room is needed to address patient privacy concerns.</t>
  </si>
  <si>
    <t>Reconfiguration of the check-in/out area is also needed to address patient privacy concerns.</t>
  </si>
  <si>
    <t>Vehicle - All wheel Drive Compact SUV</t>
  </si>
  <si>
    <t>7-9 years</t>
  </si>
  <si>
    <t>Vaccine Refridgerator</t>
  </si>
  <si>
    <t>Vaccine Freezer</t>
  </si>
  <si>
    <t>Housing Department</t>
  </si>
  <si>
    <t>Housing Supply Program</t>
  </si>
  <si>
    <t>65% resident workforce</t>
  </si>
  <si>
    <t>annual</t>
  </si>
  <si>
    <t>ongoing</t>
  </si>
  <si>
    <t>Information Technology</t>
  </si>
  <si>
    <t>1/County Fiber Infrastructure</t>
  </si>
  <si>
    <t>H</t>
  </si>
  <si>
    <t>Create a modern fiber optic infrastructure homed to the new datacenter and core switch in the Administration building</t>
  </si>
  <si>
    <t>30-40</t>
  </si>
  <si>
    <t>Y</t>
  </si>
  <si>
    <t>2/Firewall Update</t>
  </si>
  <si>
    <t>M</t>
  </si>
  <si>
    <t>Plans for updating firewall every 36 months</t>
  </si>
  <si>
    <t>3/Expansion of On-site datacenter</t>
  </si>
  <si>
    <t>Expansion will allow the hosting of VDIs internally, reducing our reliance on the cloud datacenter.</t>
  </si>
  <si>
    <t>4/Network Switch Replacement</t>
  </si>
  <si>
    <t>L</t>
  </si>
  <si>
    <t>Rolling replacement of network infrastructure to maintain capabilities with evolving technology</t>
  </si>
  <si>
    <t>5/Wireless Access Points</t>
  </si>
  <si>
    <t>The Wi-Fi system has a 36 month license cycle. With an estimation of 55 access points in three years and an MSRP of $150 each.</t>
  </si>
  <si>
    <t xml:space="preserve">6/Replacement IT Vehicle </t>
  </si>
  <si>
    <t>This will replace the 2002 S10 with a more fuel efficient vehicle. </t>
  </si>
  <si>
    <t>Integrated Solid Waste &amp; Recycling (ISWR)</t>
  </si>
  <si>
    <t>Truck Scale</t>
  </si>
  <si>
    <t>high</t>
  </si>
  <si>
    <t>Improved operational efficiency and public convenience</t>
  </si>
  <si>
    <t>Phase 2 Recycling Center - Residential drop off and landscaping</t>
  </si>
  <si>
    <t>Increased commodity storage capacity, program growth</t>
  </si>
  <si>
    <t xml:space="preserve"> </t>
  </si>
  <si>
    <t xml:space="preserve">Stilson Community Recycling Site </t>
  </si>
  <si>
    <t>med</t>
  </si>
  <si>
    <t>Anticipating new site in Wilson with approval of Stilson Master Plan</t>
  </si>
  <si>
    <t>Large sorting system for recycling center</t>
  </si>
  <si>
    <t>Community sorting convenience and operational efficiency</t>
  </si>
  <si>
    <t>Recycling Containers</t>
  </si>
  <si>
    <t>Equipment Replacement &amp; Program Expansion FY21 and FY21 Required Separation of OCC for commercial entities in the Town of Jackson per R2ZW</t>
  </si>
  <si>
    <t xml:space="preserve">Roll Off System - container signs </t>
  </si>
  <si>
    <t>Equipment maintenance, education and efficiency</t>
  </si>
  <si>
    <t>HHW Facility Painting</t>
  </si>
  <si>
    <t>Asset Maintenance</t>
  </si>
  <si>
    <t>Landfill Post-Closure Care and Maintenance</t>
  </si>
  <si>
    <t>Fire sprinklers for canopy (recycle ctr)</t>
  </si>
  <si>
    <t xml:space="preserve">IP upgrade security cameras for recycling center </t>
  </si>
  <si>
    <t>Public and staff safety and welfare, and asset protection</t>
  </si>
  <si>
    <t xml:space="preserve">IP security cameras for new TTS </t>
  </si>
  <si>
    <t>Baler Upgrade to 125 HP - recycling center</t>
  </si>
  <si>
    <t>Equipment replacement and increased operational efficiency</t>
  </si>
  <si>
    <t>Paint Can Crusher</t>
  </si>
  <si>
    <t>Paper shredder for document destruction service</t>
  </si>
  <si>
    <t>Skid Steer Loader</t>
  </si>
  <si>
    <t>Equipment replacement</t>
  </si>
  <si>
    <t>Roll Off System - new truck</t>
  </si>
  <si>
    <t>Pick Up Truck</t>
  </si>
  <si>
    <t>Staff vehicle</t>
  </si>
  <si>
    <t xml:space="preserve">Forklift battery replacement </t>
  </si>
  <si>
    <t>Equipment maintenance</t>
  </si>
  <si>
    <t>Parks &amp; Recreation</t>
  </si>
  <si>
    <t>Park Shop Landscaping &amp; fencing</t>
  </si>
  <si>
    <t>Permit Required</t>
  </si>
  <si>
    <t>Med.</t>
  </si>
  <si>
    <t>Control Link/Cow Pasture Fields</t>
  </si>
  <si>
    <t>Operational and Energy Efficiency</t>
  </si>
  <si>
    <t>Miller Park ADA Path/Electrical</t>
  </si>
  <si>
    <t>Enhance Asset/ ADA Compliance</t>
  </si>
  <si>
    <t>LWCF</t>
  </si>
  <si>
    <t>Wayne May Park Tennis/Pickleball</t>
  </si>
  <si>
    <t>Service Enhancement</t>
  </si>
  <si>
    <t>Wayne May Park Tree Installation</t>
  </si>
  <si>
    <t>Wayne May Park Restroom</t>
  </si>
  <si>
    <t>Park Maintenance Shop- Phase 2</t>
  </si>
  <si>
    <t>Wilson Ramp (Upland)</t>
  </si>
  <si>
    <t>2010 SPET</t>
  </si>
  <si>
    <t>Recreation Center Expansion</t>
  </si>
  <si>
    <t>2019 SPET</t>
  </si>
  <si>
    <t>Park Housing Bike Lockers</t>
  </si>
  <si>
    <t>Stilson Athletic Fields</t>
  </si>
  <si>
    <t>Athletic Fields Shade Structures</t>
  </si>
  <si>
    <t>Athletic Fields Well Installation</t>
  </si>
  <si>
    <t>Youth Baseball Fields at TCSD</t>
  </si>
  <si>
    <t>TCSD</t>
  </si>
  <si>
    <t>Jackson Dog Park</t>
  </si>
  <si>
    <t>Donations</t>
  </si>
  <si>
    <t>Wayne May Park/Rancher Re-development</t>
  </si>
  <si>
    <t>Wayne May Park Shelters/Parking</t>
  </si>
  <si>
    <t>Wayne May Park Barn Renovation</t>
  </si>
  <si>
    <t>Wayne May Park Playground</t>
  </si>
  <si>
    <t>Teton Village Park Playground</t>
  </si>
  <si>
    <t>South Park Landing (West)</t>
  </si>
  <si>
    <t>Baux Park Re-development</t>
  </si>
  <si>
    <t>Turf Utility Vehicle &amp; Sprayer</t>
  </si>
  <si>
    <t>Dump Trailer</t>
  </si>
  <si>
    <t>Boom Arm/Flair Attachment</t>
  </si>
  <si>
    <t>Buffalo Blower</t>
  </si>
  <si>
    <t>Piston Bulley/Pana</t>
  </si>
  <si>
    <t>Sandpro attachment</t>
  </si>
  <si>
    <t>Trash Trailer</t>
  </si>
  <si>
    <t>Mechanic Service Vehicle</t>
  </si>
  <si>
    <t>2-ton Forestry Vehicle</t>
  </si>
  <si>
    <t>Man Lift</t>
  </si>
  <si>
    <t>Komatsu Broom</t>
  </si>
  <si>
    <t>Program Transit Vehicle</t>
  </si>
  <si>
    <t>Park Shop Work Area Equipment</t>
  </si>
  <si>
    <t>Rec Center Stand Up Paddleboards</t>
  </si>
  <si>
    <t>BlowerCAT 906</t>
  </si>
  <si>
    <t>Recreation Center Rutonda Repair</t>
  </si>
  <si>
    <t>Asset maintenance</t>
  </si>
  <si>
    <t>Rec. Center Lap pool Re-plaster</t>
  </si>
  <si>
    <t>Seal coat- Yokel/Emily's Pond/Alta</t>
  </si>
  <si>
    <t>Seal coat-South Park BR/May/iller</t>
  </si>
  <si>
    <t>Picnic Tabel Replacement (10)</t>
  </si>
  <si>
    <t>Fence Replacement Blair Garden</t>
  </si>
  <si>
    <t>Asset miatnenance</t>
  </si>
  <si>
    <t>Miller Park Playground</t>
  </si>
  <si>
    <t>Town Square Boardwalk</t>
  </si>
  <si>
    <t>HS Tennis Court Re-surface</t>
  </si>
  <si>
    <t>Rec District</t>
  </si>
  <si>
    <t>Fairground Tennis Court Re-surface</t>
  </si>
  <si>
    <t>Owen Bircher Volleyball Court</t>
  </si>
  <si>
    <t>Powderhorn Playground</t>
  </si>
  <si>
    <t>Miller Park Court Re-surface</t>
  </si>
  <si>
    <t>Boulder Park Renovation</t>
  </si>
  <si>
    <t>Alta Park Irrigation</t>
  </si>
  <si>
    <t>Baux Park playground</t>
  </si>
  <si>
    <t>Rec Center Pool Heat Exchangers</t>
  </si>
  <si>
    <t>Owen Bircher Fence</t>
  </si>
  <si>
    <t>Yokel Restroom renovation</t>
  </si>
  <si>
    <t>Miller Park Restroom Partitions</t>
  </si>
  <si>
    <t>Rec. Center locker room air handlers</t>
  </si>
  <si>
    <t>Rec. Center Smoke Detector Replacement</t>
  </si>
  <si>
    <t>Asset maint./Safety</t>
  </si>
  <si>
    <t>Recreation Center Fire Sprinkler heads</t>
  </si>
  <si>
    <t>Rec. Center Crawl Space/Duct Cleaning</t>
  </si>
  <si>
    <t>Rec Center Wood Floor Refinish</t>
  </si>
  <si>
    <t>Rec Center ADA Pool Lifts</t>
  </si>
  <si>
    <t>Rec Center  Pool Filter</t>
  </si>
  <si>
    <t>Rec Center Pool Air handlers</t>
  </si>
  <si>
    <t>Rec Center Domestic Heat Exchanger</t>
  </si>
  <si>
    <t>Rec. Center Domestic Backflow Prevention Valves</t>
  </si>
  <si>
    <t>Owen Bircher Dasher Boards</t>
  </si>
  <si>
    <t>Owen Bircher Warming Hut</t>
  </si>
  <si>
    <t xml:space="preserve">Rangeview Playground </t>
  </si>
  <si>
    <t>Synthetic Field Replacement</t>
  </si>
  <si>
    <t>Garaman Restroom</t>
  </si>
  <si>
    <t>Miller Park Restroom Renovation</t>
  </si>
  <si>
    <t>Irrigation Controllers/weather stations</t>
  </si>
  <si>
    <t>TCSD Field Irrigation</t>
  </si>
  <si>
    <t>Infield Material Replacement-Pwderhorn/Alta/Mateosky</t>
  </si>
  <si>
    <t>Chevy Colorado [2019]</t>
  </si>
  <si>
    <t>Equipment Replacement</t>
  </si>
  <si>
    <t>Ford Van [692]</t>
  </si>
  <si>
    <t>GMC Van [630]</t>
  </si>
  <si>
    <t>Chevy Colorado [654]</t>
  </si>
  <si>
    <t>Chevy Equinox [2019]</t>
  </si>
  <si>
    <t>Ford Transit [598]</t>
  </si>
  <si>
    <t>Ford Ranger [634]</t>
  </si>
  <si>
    <t>Chevy colorado [627]</t>
  </si>
  <si>
    <t>Chevy 1/2 ton [668]</t>
  </si>
  <si>
    <t>Chevy 1 Ton [623]</t>
  </si>
  <si>
    <t>Dodge 1/2 Ton [663]</t>
  </si>
  <si>
    <t>Dodge 1/2 Ton [603]</t>
  </si>
  <si>
    <t>Dodge 1/2 Ton [605]</t>
  </si>
  <si>
    <t>Dodge 1/2 Ton [646]</t>
  </si>
  <si>
    <t>Dodge 3/4 Ton [3159]</t>
  </si>
  <si>
    <t>Chevy 1/2 Ton [622]</t>
  </si>
  <si>
    <t>Chevy 1 Ton [676]</t>
  </si>
  <si>
    <t>Cat 906 V-blade</t>
  </si>
  <si>
    <t>Ford Escape [690]</t>
  </si>
  <si>
    <t>Gooseneck Trailer [2019]</t>
  </si>
  <si>
    <t>Chevy Express Van [700]</t>
  </si>
  <si>
    <t>Chevy Colorado [589]</t>
  </si>
  <si>
    <t>Chevy Summit Van</t>
  </si>
  <si>
    <t>Ford 3/4 Ton</t>
  </si>
  <si>
    <t>Chevy 3/4 ton [2019]</t>
  </si>
  <si>
    <t>Towable Bleacher [956]</t>
  </si>
  <si>
    <t>Towable Bleacher [957]</t>
  </si>
  <si>
    <t>John Deere 1600 Mower</t>
  </si>
  <si>
    <t>Walker Mower [10]</t>
  </si>
  <si>
    <t>Holder 9700 [98]</t>
  </si>
  <si>
    <t>Holder 9700 [02]</t>
  </si>
  <si>
    <t>Toolcat [2019]</t>
  </si>
  <si>
    <t>Holder c240 [10]</t>
  </si>
  <si>
    <t>Piston Bulley 100 Groomer</t>
  </si>
  <si>
    <t>Toro Sand Pro [97]</t>
  </si>
  <si>
    <t>John Deere 4720 Tractor</t>
  </si>
  <si>
    <t>Grasshopper Mower [08]</t>
  </si>
  <si>
    <t>Toolcat 5600 [08]</t>
  </si>
  <si>
    <t>Metematic Topdresser</t>
  </si>
  <si>
    <t>Olathe Seeder</t>
  </si>
  <si>
    <t>Aeravator Aerator</t>
  </si>
  <si>
    <t>Zaug Blower Head [05]</t>
  </si>
  <si>
    <t>Sweepster Broom</t>
  </si>
  <si>
    <t>Heard Spreader</t>
  </si>
  <si>
    <t>Zamboni Surfacer [10]</t>
  </si>
  <si>
    <t>Zamboni Edger [10]</t>
  </si>
  <si>
    <t>Exmark Mower A [14]</t>
  </si>
  <si>
    <t>Exmark Mower B [14]</t>
  </si>
  <si>
    <t>Ventrac Tractor [17]</t>
  </si>
  <si>
    <t>Exmark 36" Mower [14]</t>
  </si>
  <si>
    <t>Walker Mower [12]</t>
  </si>
  <si>
    <t>Cat Loader [15]</t>
  </si>
  <si>
    <t>Toolcat 5610 [16]</t>
  </si>
  <si>
    <t>Mahindra Tractor [13]</t>
  </si>
  <si>
    <t>Toolcat 5600 [16]</t>
  </si>
  <si>
    <t>Toro Sandpro 3040 [2019]</t>
  </si>
  <si>
    <t>Ventrac Tractor [14]</t>
  </si>
  <si>
    <t>Vermeer Chipper</t>
  </si>
  <si>
    <t>Turf Ex Sprayer</t>
  </si>
  <si>
    <t>Bearcat loader</t>
  </si>
  <si>
    <t>Zamboni Surfacer [14]</t>
  </si>
  <si>
    <t>Exmark Mower [17]</t>
  </si>
  <si>
    <t>Fisher xv2 Blade [17]</t>
  </si>
  <si>
    <t>Diving Board</t>
  </si>
  <si>
    <t>Rec Center Score Board</t>
  </si>
  <si>
    <t>Rec Center Chlorinators</t>
  </si>
  <si>
    <t>Gymnasium Curtain</t>
  </si>
  <si>
    <t>Pathways</t>
  </si>
  <si>
    <t>WY22 Wilson to Snake River</t>
  </si>
  <si>
    <t>Master Plan priority, safe routes to schools</t>
  </si>
  <si>
    <t>y</t>
  </si>
  <si>
    <t>South 89 North Section</t>
  </si>
  <si>
    <t>Master Plan priority, WYDOT project, safe routes to schools</t>
  </si>
  <si>
    <t>WYDOT Enhancement</t>
  </si>
  <si>
    <t>South 89 South Section</t>
  </si>
  <si>
    <t>Teton Pass - Segment 1</t>
  </si>
  <si>
    <t>Master Plan priority, public land access, regional connectivity</t>
  </si>
  <si>
    <t>FLAP</t>
  </si>
  <si>
    <t>WY390 GTNP Connector</t>
  </si>
  <si>
    <t>Public safety, public lands access, coordination with GTNP partner</t>
  </si>
  <si>
    <t>Potential Private, Federal</t>
  </si>
  <si>
    <t>Teton Pass - Segment 2 (Planning and NEPA)</t>
  </si>
  <si>
    <t>Superior Broom Sweeper</t>
  </si>
  <si>
    <t>Public safety, operational efficiency</t>
  </si>
  <si>
    <t>10-15</t>
  </si>
  <si>
    <t>Lodging Tax (possible)</t>
  </si>
  <si>
    <t>Capital Repairs</t>
  </si>
  <si>
    <t>Public safety</t>
  </si>
  <si>
    <t>5 to 15</t>
  </si>
  <si>
    <t>Sealcoating and Asphalt Repair</t>
  </si>
  <si>
    <t>Asset lifespan protection</t>
  </si>
  <si>
    <t>Shooting Star, Lodging Tax (possible)</t>
  </si>
  <si>
    <t>Striping and Signage</t>
  </si>
  <si>
    <t>Public safety and information</t>
  </si>
  <si>
    <t>1 to 5+</t>
  </si>
  <si>
    <t>Amenities</t>
  </si>
  <si>
    <t>Public benefit, information, access</t>
  </si>
  <si>
    <t>South Park Pathway - Cottonwood Root Repair</t>
  </si>
  <si>
    <t>Public safety, asset protection</t>
  </si>
  <si>
    <t>2014 SPET</t>
  </si>
  <si>
    <t>Pathways Vehicle</t>
  </si>
  <si>
    <t>Existing vehicle replacement</t>
  </si>
  <si>
    <t>Planning &amp; Building</t>
  </si>
  <si>
    <t>Administration Building 2nd floor remodel</t>
  </si>
  <si>
    <t>Added Personel/Workspace Requirements on the 2nd floor</t>
  </si>
  <si>
    <t>No</t>
  </si>
  <si>
    <t>Batch Plant Road</t>
  </si>
  <si>
    <t>MED</t>
  </si>
  <si>
    <t>SAR improved access and utilities</t>
  </si>
  <si>
    <t>Spring Gulch Road (Riva Ridge - BAR BC)</t>
  </si>
  <si>
    <t>maintenance, safety</t>
  </si>
  <si>
    <t>Wildlife Crossings</t>
  </si>
  <si>
    <t>ITP , safety, SPET dependent</t>
  </si>
  <si>
    <t>     SPET,PRIVATE,WYDOT?</t>
  </si>
  <si>
    <t>?</t>
  </si>
  <si>
    <t>Cattlemans Bridge Mitigation Area</t>
  </si>
  <si>
    <t>OBLIGATED</t>
  </si>
  <si>
    <t>required by County LDRs</t>
  </si>
  <si>
    <t>Gros Ventre Road</t>
  </si>
  <si>
    <t>safety improvements</t>
  </si>
  <si>
    <t>Tribal Trail</t>
  </si>
  <si>
    <t>ITP, County portion only</t>
  </si>
  <si>
    <t>Moulton Loop</t>
  </si>
  <si>
    <t>drainage issues, relinquish road</t>
  </si>
  <si>
    <t>Greater South Park Transportation Plan w. TOJ</t>
  </si>
  <si>
    <t xml:space="preserve">ITP </t>
  </si>
  <si>
    <t>NA</t>
  </si>
  <si>
    <t>Fish Creek Road</t>
  </si>
  <si>
    <t xml:space="preserve">Snake River Bridge 22/390 </t>
  </si>
  <si>
    <t>WYDOT STIP</t>
  </si>
  <si>
    <t>WYDOT</t>
  </si>
  <si>
    <t>East West Connector</t>
  </si>
  <si>
    <t>PRIVATE?</t>
  </si>
  <si>
    <t>Sagebrush Drive roundabout</t>
  </si>
  <si>
    <t>LOW</t>
  </si>
  <si>
    <t>Satellite Parking for Transit</t>
  </si>
  <si>
    <t>covered by START?</t>
  </si>
  <si>
    <t>Game Creek (if adopted)</t>
  </si>
  <si>
    <t>resident requests</t>
  </si>
  <si>
    <t>Plotter/Scanner</t>
  </si>
  <si>
    <t>Trade in 2003 S-10?</t>
  </si>
  <si>
    <t>Trade in 2002 Blazer</t>
  </si>
  <si>
    <t>Trade in 2005 Equinox</t>
  </si>
  <si>
    <t>Road &amp; Levee Fund 18</t>
  </si>
  <si>
    <t>County Road Chipseal &amp; Fog Seal</t>
  </si>
  <si>
    <t>Pavement Preservation</t>
  </si>
  <si>
    <t>Gravel Haul</t>
  </si>
  <si>
    <t>Gravel Haul Maintenance</t>
  </si>
  <si>
    <t>County Road Sealcoats</t>
  </si>
  <si>
    <t>Misc. County Road Surfacing</t>
  </si>
  <si>
    <t>Safety Projects</t>
  </si>
  <si>
    <t>General Road Safety Issues</t>
  </si>
  <si>
    <t>CRF Road Projects/Prof Services</t>
  </si>
  <si>
    <t>Professional Services</t>
  </si>
  <si>
    <t>Swinging Bridge Design</t>
  </si>
  <si>
    <t>Bridge Replacement</t>
  </si>
  <si>
    <t>Swinging Bridge Replacement</t>
  </si>
  <si>
    <t>Swinging Bridge Paving</t>
  </si>
  <si>
    <t>Safety Improvements</t>
  </si>
  <si>
    <t>Alta North/Dry Creek Roads Subbase/Base</t>
  </si>
  <si>
    <t>Road Maintenance</t>
  </si>
  <si>
    <t>Alta North/Dry Creek Roads Paving</t>
  </si>
  <si>
    <t>Road &amp; Levee Fund 37</t>
  </si>
  <si>
    <t xml:space="preserve"> REMAINING BUDGET FY 21-25</t>
  </si>
  <si>
    <t>TC Stockpile Facility-Mitigation</t>
  </si>
  <si>
    <t>TC LDR Regulations</t>
  </si>
  <si>
    <t>Hoback Junction South Easements</t>
  </si>
  <si>
    <t>Insufficient Road Easements</t>
  </si>
  <si>
    <t>Perpetual</t>
  </si>
  <si>
    <t>Road &amp; Levee Bathroom/Shower</t>
  </si>
  <si>
    <t>Station 7 Facilities no longer available</t>
  </si>
  <si>
    <t>TC Stockpile Facility-Weigh Scale</t>
  </si>
  <si>
    <t>Stockpile Inventory</t>
  </si>
  <si>
    <t>Lower Ski Hill Mill &amp; Overlay</t>
  </si>
  <si>
    <t>South Park Ranch Road South Fork Paving</t>
  </si>
  <si>
    <t>Health &amp; Safety</t>
  </si>
  <si>
    <t>Parking Lot Sealing</t>
  </si>
  <si>
    <t>Kaufman Lane Reconstruction</t>
  </si>
  <si>
    <t>Road Adoption</t>
  </si>
  <si>
    <t>1 Ton Work Truck</t>
  </si>
  <si>
    <t>Vehicle Replacement</t>
  </si>
  <si>
    <t>Sheriff's Office</t>
  </si>
  <si>
    <t>VMware Upgrade</t>
  </si>
  <si>
    <t>Current software will be end of life in 2020.</t>
  </si>
  <si>
    <t>VNX SAN update</t>
  </si>
  <si>
    <t>Replace current SAN which is end of life</t>
  </si>
  <si>
    <t>5-7 years</t>
  </si>
  <si>
    <t>60 Handguns with holster/light (9mm)</t>
  </si>
  <si>
    <t>Replacing Aged Duty Handguns</t>
  </si>
  <si>
    <t>Biometrics</t>
  </si>
  <si>
    <t>Secure/single sign in</t>
  </si>
  <si>
    <t>10 Years</t>
  </si>
  <si>
    <t>4 AR Rifles</t>
  </si>
  <si>
    <t>HIgh</t>
  </si>
  <si>
    <t>AR Rifles for Investigations</t>
  </si>
  <si>
    <t>Jail analog camera upgrade</t>
  </si>
  <si>
    <t>Replace old analog jail cameras</t>
  </si>
  <si>
    <t>5-10 Years</t>
  </si>
  <si>
    <t>VOIP Host upgrade</t>
  </si>
  <si>
    <t>Server Hardware &amp; Software EOL 12/21</t>
  </si>
  <si>
    <t>5 - 7 Years</t>
  </si>
  <si>
    <t>New Patrol Vehicle Fully Equiped </t>
  </si>
  <si>
    <t>To replace older, high milage vehicles</t>
  </si>
  <si>
    <t>Varies</t>
  </si>
  <si>
    <t xml:space="preserve">New Patrol Vehicle Fully Equiped </t>
  </si>
  <si>
    <t>Sheriff's Office - Communications</t>
  </si>
  <si>
    <t>License from Motorola to access and record WYOLINK.         </t>
  </si>
  <si>
    <t>Upgrade radio consoles at end of life</t>
  </si>
  <si>
    <t>7-10 years</t>
  </si>
  <si>
    <t>TBD</t>
  </si>
  <si>
    <t>Add duplication of 911 phone system core</t>
  </si>
  <si>
    <t>E911?</t>
  </si>
  <si>
    <t>Replacement CPUs for communications center</t>
  </si>
  <si>
    <t xml:space="preserve">Upgrade 911 phone system at end of 5 year life cycle.                </t>
  </si>
  <si>
    <t>Replaceme UPS for communications center</t>
  </si>
  <si>
    <t>Sheriff's Office - Detention</t>
  </si>
  <si>
    <t>Detention Center Renovation</t>
  </si>
  <si>
    <t>Employees need a place to change clothes and have adequate bathroom facilities.</t>
  </si>
  <si>
    <t>20 years</t>
  </si>
  <si>
    <t>Jail Transport Van (Van, equipment, and build)</t>
  </si>
  <si>
    <t>Replace current van (166,XXX miles as of 9-25-19)</t>
  </si>
  <si>
    <t>10-15 yrs</t>
  </si>
  <si>
    <t>Jail Portable Radios</t>
  </si>
  <si>
    <t>Replace failing radios that are 15-20 yrs old (Radios are well beyond original 2 yr warranty)</t>
  </si>
  <si>
    <t>10 yrs</t>
  </si>
  <si>
    <t>SAR: Aviation Fuel Truck</t>
  </si>
  <si>
    <t>Will provide year-round helicopter fuel regardless of which helicopter SAR utilizes (TCSAR, GTNP/BTNF, Sublette SAR, etc)</t>
  </si>
  <si>
    <t>Potential to pay for part of this with private funding, but too far out to know for certain</t>
  </si>
  <si>
    <t>Similar to any other pickup truck</t>
  </si>
  <si>
    <t>SAR: Front Door/Windows/Handle/Lock</t>
  </si>
  <si>
    <t>Constantly needs repairs which haven't worked fully, needs replacement</t>
  </si>
  <si>
    <t>None</t>
  </si>
  <si>
    <t>SAR: Snowmobiles (1 or 2, alternating years)</t>
  </si>
  <si>
    <t>Standard replacement cycle.  TCSAR Foundation pays for 1 snowmobile ($13K) every other year.</t>
  </si>
  <si>
    <t>13000 every other year</t>
  </si>
  <si>
    <t>SAR: Polaris RZR w/ patient transport</t>
  </si>
  <si>
    <t>To replace 2 older ATVs</t>
  </si>
  <si>
    <t>SAR: Handheld radios</t>
  </si>
  <si>
    <t>Replace older radios</t>
  </si>
  <si>
    <t>EOC Fan-Coil Unit 2 Replacement</t>
  </si>
  <si>
    <t>Approaching End of Useful Life, critical facility</t>
  </si>
  <si>
    <t>Spring Gulch Road (Riva Ridge to Gros Ventre River)</t>
  </si>
  <si>
    <t>Master Plan priority, regional connectivity</t>
  </si>
  <si>
    <t>Public Works</t>
  </si>
  <si>
    <t>PRIVATE, SAR/Sheriff</t>
  </si>
  <si>
    <t>FLAP, USFS no net cost to county</t>
  </si>
  <si>
    <t>Replace Vehicles</t>
  </si>
  <si>
    <t>Update and maintain a safe vechile fleet</t>
  </si>
  <si>
    <t>Dispatch #2 Motorola License</t>
  </si>
  <si>
    <t>Dispatch #1 EOC Radio Console Upgrade</t>
  </si>
  <si>
    <t>Dispatch #3 911 Phone Redundancy System</t>
  </si>
  <si>
    <t>Dispatch #4 CPU Replacement </t>
  </si>
  <si>
    <t>Dispatch #5 911 Phone System</t>
  </si>
  <si>
    <t>Dispatch #6 Uninterupted Power Supply Replacement</t>
  </si>
  <si>
    <t>Sheriff's Office - SAR</t>
  </si>
  <si>
    <t>PRO QA FIRE DISPATCH SYSTEM</t>
  </si>
  <si>
    <t>SPET?</t>
  </si>
  <si>
    <t>REPLACE BRUSH 48</t>
  </si>
  <si>
    <t>REPLACE BRUSH 38</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</si>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</sst>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409]* #,##0.00_);_([$$-409]* \(#,##0.00\);_([$$-409]* &quot;-&quot;??_);_(@_)"/>
    <numFmt numFmtId="165" formatCode="_(&quot;$&quot;* #,##0_);_(&quot;$&quot;* \(#,##0\);_(&quot;$&quot;* &quot;-&quot;??_);_(@_)"/>
    <numFmt numFmtId="166" formatCode="_([$$-409]* #,##0_);_([$$-409]* \(#,##0\);_([$$-409]* &quot;-&quot;_);_(@_)"/>
  </numFmts>
  <fonts count="35" x14ac:knownFonts="1">
    <font>
      <sz val="11"/>
      <color theme="1"/>
      <name val="Calibri"/>
      <family val="2"/>
      <scheme val="minor"/>
    </font>
    <font>
      <sz val="11"/>
      <color theme="1"/>
      <name val="Calibri"/>
      <family val="2"/>
      <scheme val="minor"/>
    </font>
    <font>
      <sz val="11"/>
      <color theme="0"/>
      <name val="Calibri"/>
      <family val="2"/>
      <scheme val="minor"/>
    </font>
    <font>
      <b/>
      <sz val="10"/>
      <color theme="1"/>
      <name val="Calibri"/>
      <family val="2"/>
      <scheme val="minor"/>
    </font>
    <font>
      <b/>
      <sz val="12"/>
      <color theme="1"/>
      <name val="Calibri"/>
      <family val="2"/>
      <scheme val="minor"/>
    </font>
    <font>
      <sz val="12"/>
      <color theme="1"/>
      <name val="Calibri"/>
      <family val="2"/>
      <scheme val="minor"/>
    </font>
    <font>
      <sz val="12"/>
      <name val="Calibri"/>
      <family val="2"/>
      <scheme val="minor"/>
    </font>
    <font>
      <sz val="10"/>
      <color theme="1"/>
      <name val="Calibri"/>
      <family val="2"/>
      <scheme val="minor"/>
    </font>
    <font>
      <sz val="8"/>
      <name val="Calibri"/>
      <family val="2"/>
      <scheme val="minor"/>
    </font>
    <font>
      <b/>
      <i/>
      <sz val="20"/>
      <color theme="1"/>
      <name val="Calibri"/>
      <family val="2"/>
      <scheme val="minor"/>
    </font>
    <font>
      <b/>
      <i/>
      <sz val="12"/>
      <color theme="1"/>
      <name val="Calibri"/>
      <family val="2"/>
      <scheme val="minor"/>
    </font>
    <font>
      <b/>
      <i/>
      <sz val="12"/>
      <name val="Calibri"/>
      <family val="2"/>
      <scheme val="minor"/>
    </font>
    <font>
      <b/>
      <i/>
      <sz val="10"/>
      <color theme="1"/>
      <name val="Calibri"/>
      <family val="2"/>
      <scheme val="minor"/>
    </font>
    <font>
      <sz val="10"/>
      <name val="Calibri"/>
      <family val="2"/>
      <scheme val="minor"/>
    </font>
    <font>
      <b/>
      <sz val="10"/>
      <name val="Calibri"/>
      <family val="2"/>
      <scheme val="minor"/>
    </font>
    <font>
      <i/>
      <sz val="12"/>
      <color theme="1"/>
      <name val="Calibri"/>
      <family val="2"/>
      <scheme val="minor"/>
    </font>
    <font>
      <i/>
      <sz val="12"/>
      <name val="Calibri"/>
      <family val="2"/>
      <scheme val="minor"/>
    </font>
    <font>
      <sz val="12"/>
      <color rgb="FFFF0000"/>
      <name val="Calibri"/>
      <family val="2"/>
      <scheme val="minor"/>
    </font>
    <font>
      <sz val="9"/>
      <color indexed="81"/>
      <name val="Tahoma"/>
      <family val="2"/>
    </font>
    <font>
      <b/>
      <sz val="9"/>
      <color indexed="81"/>
      <name val="Tahoma"/>
      <family val="2"/>
    </font>
    <font>
      <sz val="10"/>
      <color rgb="FF000000"/>
      <name val="Calibri"/>
      <family val="2"/>
      <scheme val="minor"/>
    </font>
    <font>
      <b/>
      <i/>
      <sz val="10"/>
      <name val="Calibri"/>
      <family val="2"/>
      <scheme val="minor"/>
    </font>
    <font>
      <i/>
      <sz val="10"/>
      <color theme="1"/>
      <name val="Calibri"/>
      <family val="2"/>
      <scheme val="minor"/>
    </font>
    <font>
      <b/>
      <i/>
      <sz val="8"/>
      <color theme="1"/>
      <name val="Calibri"/>
      <family val="2"/>
      <scheme val="minor"/>
    </font>
    <font>
      <sz val="8"/>
      <color theme="1"/>
      <name val="Calibri"/>
      <family val="2"/>
      <scheme val="minor"/>
    </font>
    <font>
      <b/>
      <sz val="8"/>
      <color theme="1"/>
      <name val="Calibri"/>
      <family val="2"/>
      <scheme val="minor"/>
    </font>
    <font>
      <b/>
      <sz val="8"/>
      <name val="Calibri"/>
      <family val="2"/>
      <scheme val="minor"/>
    </font>
    <font>
      <i/>
      <sz val="10"/>
      <name val="Calibri"/>
      <family val="2"/>
      <scheme val="minor"/>
    </font>
    <font>
      <sz val="10"/>
      <name val="Calibri"/>
      <family val="2"/>
    </font>
    <font>
      <sz val="10"/>
      <color theme="1"/>
      <name val="Calibri"/>
      <family val="2"/>
    </font>
    <font>
      <sz val="10"/>
      <name val="Arial"/>
      <family val="2"/>
    </font>
    <font>
      <b/>
      <i/>
      <sz val="10"/>
      <color theme="0" tint="-0.14999847407452621"/>
      <name val="Calibri"/>
      <family val="2"/>
      <scheme val="minor"/>
    </font>
    <font>
      <sz val="10"/>
      <color theme="0" tint="-0.14999847407452621"/>
      <name val="Calibri"/>
      <family val="2"/>
      <scheme val="minor"/>
    </font>
    <font>
      <b/>
      <sz val="10"/>
      <color theme="0" tint="-0.14999847407452621"/>
      <name val="Calibri"/>
      <family val="2"/>
      <scheme val="minor"/>
    </font>
    <font>
      <i/>
      <sz val="10"/>
      <color theme="0" tint="-0.14999847407452621"/>
      <name val="Calibri"/>
      <family val="2"/>
      <scheme val="minor"/>
    </font>
  </fonts>
  <fills count="13">
    <fill>
      <patternFill patternType="none"/>
    </fill>
    <fill>
      <patternFill patternType="gray125"/>
    </fill>
    <fill>
      <patternFill patternType="solid">
        <fgColor theme="4"/>
      </patternFill>
    </fill>
    <fill>
      <patternFill patternType="solid">
        <fgColor theme="5" tint="0.59999389629810485"/>
        <bgColor indexed="65"/>
      </patternFill>
    </fill>
    <fill>
      <patternFill patternType="solid">
        <fgColor theme="0"/>
        <bgColor indexed="64"/>
      </patternFill>
    </fill>
    <fill>
      <patternFill patternType="solid">
        <fgColor theme="4" tint="0.79998168889431442"/>
        <bgColor indexed="64"/>
      </patternFill>
    </fill>
    <fill>
      <patternFill patternType="solid">
        <fgColor theme="7" tint="0.79998168889431442"/>
        <bgColor indexed="65"/>
      </patternFill>
    </fill>
    <fill>
      <patternFill patternType="solid">
        <fgColor rgb="FFFFFFFF"/>
        <bgColor indexed="64"/>
      </patternFill>
    </fill>
    <fill>
      <patternFill patternType="solid">
        <fgColor rgb="FFFFFF00"/>
        <bgColor indexed="64"/>
      </patternFill>
    </fill>
    <fill>
      <patternFill patternType="solid">
        <fgColor rgb="FFDCE6F1"/>
        <bgColor indexed="64"/>
      </patternFill>
    </fill>
    <fill>
      <patternFill patternType="solid">
        <fgColor theme="7" tint="0.79998168889431442"/>
        <bgColor indexed="64"/>
      </patternFill>
    </fill>
    <fill>
      <patternFill patternType="solid">
        <fgColor rgb="FFD9E1F2"/>
        <bgColor indexed="64"/>
      </patternFill>
    </fill>
    <fill>
      <patternFill patternType="solid">
        <fgColor rgb="FFFF0000"/>
        <bgColor indexed="64"/>
      </patternFill>
    </fill>
  </fills>
  <borders count="66">
    <border>
      <left/>
      <right/>
      <top/>
      <bottom/>
      <diagonal/>
    </border>
    <border>
      <left/>
      <right/>
      <top/>
      <bottom style="thin">
        <color auto="1"/>
      </bottom>
      <diagonal/>
    </border>
    <border>
      <left/>
      <right style="dotted">
        <color auto="1"/>
      </right>
      <top/>
      <bottom style="thin">
        <color auto="1"/>
      </bottom>
      <diagonal/>
    </border>
    <border>
      <left style="dotted">
        <color auto="1"/>
      </left>
      <right style="dotted">
        <color auto="1"/>
      </right>
      <top style="thin">
        <color auto="1"/>
      </top>
      <bottom style="thin">
        <color auto="1"/>
      </bottom>
      <diagonal/>
    </border>
    <border>
      <left style="dotted">
        <color auto="1"/>
      </left>
      <right style="dotted">
        <color auto="1"/>
      </right>
      <top/>
      <bottom style="thin">
        <color auto="1"/>
      </bottom>
      <diagonal/>
    </border>
    <border>
      <left/>
      <right/>
      <top style="thin">
        <color auto="1"/>
      </top>
      <bottom/>
      <diagonal/>
    </border>
    <border>
      <left style="thin">
        <color theme="0" tint="-0.14996795556505021"/>
      </left>
      <right/>
      <top style="thin">
        <color auto="1"/>
      </top>
      <bottom/>
      <diagonal/>
    </border>
    <border>
      <left/>
      <right style="thin">
        <color theme="0" tint="-0.14996795556505021"/>
      </right>
      <top style="thin">
        <color auto="1"/>
      </top>
      <bottom style="thin">
        <color theme="0" tint="-0.14996795556505021"/>
      </bottom>
      <diagonal/>
    </border>
    <border>
      <left style="thin">
        <color theme="0" tint="-0.14996795556505021"/>
      </left>
      <right style="thin">
        <color theme="0" tint="-0.14996795556505021"/>
      </right>
      <top style="thin">
        <color auto="1"/>
      </top>
      <bottom style="thin">
        <color theme="0" tint="-0.14996795556505021"/>
      </bottom>
      <diagonal/>
    </border>
    <border>
      <left style="thin">
        <color theme="0" tint="-0.14996795556505021"/>
      </left>
      <right/>
      <top style="thin">
        <color auto="1"/>
      </top>
      <bottom style="thin">
        <color theme="0" tint="-0.14996795556505021"/>
      </bottom>
      <diagonal/>
    </border>
    <border>
      <left style="dotted">
        <color auto="1"/>
      </left>
      <right style="dotted">
        <color auto="1"/>
      </right>
      <top style="double">
        <color auto="1"/>
      </top>
      <bottom/>
      <diagonal/>
    </border>
    <border>
      <left style="thin">
        <color theme="0" tint="-0.14996795556505021"/>
      </left>
      <right/>
      <top/>
      <bottom style="thin">
        <color theme="0" tint="-0.14996795556505021"/>
      </bottom>
      <diagonal/>
    </border>
    <border>
      <left style="thin">
        <color theme="0" tint="-0.14993743705557422"/>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3743705557422"/>
      </right>
      <top style="thin">
        <color theme="0" tint="-0.14996795556505021"/>
      </top>
      <bottom style="thin">
        <color theme="0" tint="-0.14996795556505021"/>
      </bottom>
      <diagonal/>
    </border>
    <border>
      <left style="thin">
        <color theme="0" tint="-0.14993743705557422"/>
      </left>
      <right style="thin">
        <color theme="0" tint="-0.14990691854609822"/>
      </right>
      <top/>
      <bottom/>
      <diagonal/>
    </border>
    <border>
      <left style="thin">
        <color theme="0" tint="-0.14990691854609822"/>
      </left>
      <right style="thin">
        <color theme="0" tint="-0.14990691854609822"/>
      </right>
      <top/>
      <bottom/>
      <diagonal/>
    </border>
    <border>
      <left/>
      <right style="dotted">
        <color auto="1"/>
      </right>
      <top style="double">
        <color auto="1"/>
      </top>
      <bottom/>
      <diagonal/>
    </border>
    <border>
      <left style="thin">
        <color theme="0" tint="-0.14996795556505021"/>
      </left>
      <right/>
      <top style="thin">
        <color theme="0" tint="-0.14996795556505021"/>
      </top>
      <bottom style="thin">
        <color theme="0" tint="-0.14996795556505021"/>
      </bottom>
      <diagonal/>
    </border>
    <border>
      <left style="thin">
        <color theme="0" tint="-0.24994659260841701"/>
      </left>
      <right style="thin">
        <color theme="0" tint="-0.24994659260841701"/>
      </right>
      <top/>
      <bottom/>
      <diagonal/>
    </border>
    <border>
      <left style="thin">
        <color theme="0" tint="-0.14996795556505021"/>
      </left>
      <right style="dotted">
        <color auto="1"/>
      </right>
      <top style="thin">
        <color auto="1"/>
      </top>
      <bottom style="thin">
        <color theme="0" tint="-0.14996795556505021"/>
      </bottom>
      <diagonal/>
    </border>
    <border>
      <left style="thin">
        <color theme="0" tint="-0.14996795556505021"/>
      </left>
      <right style="thin">
        <color theme="0" tint="-0.14996795556505021"/>
      </right>
      <top style="thin">
        <color theme="0" tint="-0.14996795556505021"/>
      </top>
      <bottom/>
      <diagonal/>
    </border>
    <border>
      <left style="thin">
        <color theme="0" tint="-0.14996795556505021"/>
      </left>
      <right style="dotted">
        <color auto="1"/>
      </right>
      <top style="thin">
        <color theme="0" tint="-0.14996795556505021"/>
      </top>
      <bottom/>
      <diagonal/>
    </border>
    <border>
      <left style="dotted">
        <color auto="1"/>
      </left>
      <right style="dotted">
        <color auto="1"/>
      </right>
      <top/>
      <bottom/>
      <diagonal/>
    </border>
    <border>
      <left style="thin">
        <color theme="0" tint="-0.14996795556505021"/>
      </left>
      <right style="thin">
        <color theme="0" tint="-0.14996795556505021"/>
      </right>
      <top style="thin">
        <color theme="0" tint="-0.14996795556505021"/>
      </top>
      <bottom style="double">
        <color auto="1"/>
      </bottom>
      <diagonal/>
    </border>
    <border>
      <left style="thin">
        <color theme="0" tint="-0.14996795556505021"/>
      </left>
      <right style="thin">
        <color theme="0" tint="-0.14993743705557422"/>
      </right>
      <top style="thin">
        <color theme="0" tint="-0.14996795556505021"/>
      </top>
      <bottom style="double">
        <color auto="1"/>
      </bottom>
      <diagonal/>
    </border>
    <border>
      <left style="thin">
        <color theme="0" tint="-0.14993743705557422"/>
      </left>
      <right style="thin">
        <color theme="0" tint="-0.14993743705557422"/>
      </right>
      <top/>
      <bottom style="double">
        <color auto="1"/>
      </bottom>
      <diagonal/>
    </border>
    <border>
      <left style="thin">
        <color theme="0" tint="-0.14993743705557422"/>
      </left>
      <right/>
      <top/>
      <bottom style="double">
        <color auto="1"/>
      </bottom>
      <diagonal/>
    </border>
    <border>
      <left/>
      <right/>
      <top style="double">
        <color auto="1"/>
      </top>
      <bottom style="double">
        <color auto="1"/>
      </bottom>
      <diagonal/>
    </border>
    <border>
      <left style="dotted">
        <color auto="1"/>
      </left>
      <right style="dotted">
        <color auto="1"/>
      </right>
      <top style="double">
        <color auto="1"/>
      </top>
      <bottom style="double">
        <color auto="1"/>
      </bottom>
      <diagonal/>
    </border>
    <border>
      <left style="thin">
        <color indexed="64"/>
      </left>
      <right style="thin">
        <color indexed="64"/>
      </right>
      <top style="thin">
        <color indexed="64"/>
      </top>
      <bottom style="thin">
        <color indexed="64"/>
      </bottom>
      <diagonal/>
    </border>
    <border>
      <left/>
      <right/>
      <top style="double">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rgb="FF000000"/>
      </left>
      <right style="thin">
        <color rgb="FF000000"/>
      </right>
      <top style="thin">
        <color rgb="FF000000"/>
      </top>
      <bottom style="thin">
        <color rgb="FF000000"/>
      </bottom>
      <diagonal/>
    </border>
    <border>
      <left/>
      <right style="dotted">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bottom/>
      <diagonal/>
    </border>
    <border>
      <left style="hair">
        <color indexed="64"/>
      </left>
      <right style="hair">
        <color indexed="64"/>
      </right>
      <top style="thin">
        <color indexed="64"/>
      </top>
      <bottom/>
      <diagonal/>
    </border>
    <border>
      <left style="thin">
        <color indexed="64"/>
      </left>
      <right/>
      <top/>
      <bottom style="thin">
        <color auto="1"/>
      </bottom>
      <diagonal/>
    </border>
    <border>
      <left/>
      <right style="thin">
        <color indexed="64"/>
      </right>
      <top/>
      <bottom/>
      <diagonal/>
    </border>
    <border>
      <left style="dotted">
        <color auto="1"/>
      </left>
      <right style="thin">
        <color indexed="64"/>
      </right>
      <top style="thin">
        <color auto="1"/>
      </top>
      <bottom style="thin">
        <color auto="1"/>
      </bottom>
      <diagonal/>
    </border>
    <border>
      <left style="thin">
        <color indexed="64"/>
      </left>
      <right/>
      <top style="thin">
        <color auto="1"/>
      </top>
      <bottom/>
      <diagonal/>
    </border>
    <border>
      <left style="dotted">
        <color auto="1"/>
      </left>
      <right style="thin">
        <color indexed="64"/>
      </right>
      <top/>
      <bottom/>
      <diagonal/>
    </border>
    <border>
      <left style="dotted">
        <color auto="1"/>
      </left>
      <right style="thin">
        <color indexed="64"/>
      </right>
      <top style="double">
        <color auto="1"/>
      </top>
      <bottom/>
      <diagonal/>
    </border>
    <border>
      <left style="thin">
        <color indexed="64"/>
      </left>
      <right/>
      <top/>
      <bottom/>
      <diagonal/>
    </border>
    <border>
      <left/>
      <right style="thin">
        <color indexed="64"/>
      </right>
      <top/>
      <bottom style="thin">
        <color auto="1"/>
      </bottom>
      <diagonal/>
    </border>
    <border>
      <left style="thin">
        <color indexed="64"/>
      </left>
      <right style="dotted">
        <color auto="1"/>
      </right>
      <top/>
      <bottom style="thin">
        <color auto="1"/>
      </bottom>
      <diagonal/>
    </border>
    <border>
      <left style="dotted">
        <color auto="1"/>
      </left>
      <right style="thin">
        <color indexed="64"/>
      </right>
      <top/>
      <bottom style="thin">
        <color auto="1"/>
      </bottom>
      <diagonal/>
    </border>
    <border>
      <left style="thin">
        <color indexed="64"/>
      </left>
      <right style="dotted">
        <color auto="1"/>
      </right>
      <top style="thin">
        <color auto="1"/>
      </top>
      <bottom style="thin">
        <color auto="1"/>
      </bottom>
      <diagonal/>
    </border>
    <border>
      <left style="thin">
        <color indexed="64"/>
      </left>
      <right style="thin">
        <color theme="0" tint="-0.14996795556505021"/>
      </right>
      <top style="thin">
        <color auto="1"/>
      </top>
      <bottom style="thin">
        <color theme="0" tint="-0.14996795556505021"/>
      </bottom>
      <diagonal/>
    </border>
    <border>
      <left style="thin">
        <color indexed="64"/>
      </left>
      <right style="thin">
        <color theme="0" tint="-0.14996795556505021"/>
      </right>
      <top style="thin">
        <color theme="0" tint="-0.14996795556505021"/>
      </top>
      <bottom style="double">
        <color auto="1"/>
      </bottom>
      <diagonal/>
    </border>
    <border>
      <left style="thin">
        <color indexed="64"/>
      </left>
      <right/>
      <top style="double">
        <color auto="1"/>
      </top>
      <bottom style="double">
        <color auto="1"/>
      </bottom>
      <diagonal/>
    </border>
    <border>
      <left style="dotted">
        <color auto="1"/>
      </left>
      <right style="thin">
        <color indexed="64"/>
      </right>
      <top style="double">
        <color auto="1"/>
      </top>
      <bottom style="double">
        <color auto="1"/>
      </bottom>
      <diagonal/>
    </border>
    <border>
      <left/>
      <right style="dotted">
        <color auto="1"/>
      </right>
      <top/>
      <bottom/>
      <diagonal/>
    </border>
    <border>
      <left/>
      <right style="dotted">
        <color auto="1"/>
      </right>
      <top style="thin">
        <color auto="1"/>
      </top>
      <bottom/>
      <diagonal/>
    </border>
    <border>
      <left style="dotted">
        <color auto="1"/>
      </left>
      <right style="dotted">
        <color auto="1"/>
      </right>
      <top style="thin">
        <color auto="1"/>
      </top>
      <bottom/>
      <diagonal/>
    </border>
    <border>
      <left style="dotted">
        <color auto="1"/>
      </left>
      <right/>
      <top style="thin">
        <color auto="1"/>
      </top>
      <bottom/>
      <diagonal/>
    </border>
    <border>
      <left style="thin">
        <color rgb="FF000000"/>
      </left>
      <right style="thin">
        <color rgb="FF000000"/>
      </right>
      <top style="thin">
        <color rgb="FF000000"/>
      </top>
      <bottom/>
      <diagonal/>
    </border>
    <border>
      <left style="thin">
        <color theme="0" tint="-0.14996795556505021"/>
      </left>
      <right style="dotted">
        <color auto="1"/>
      </right>
      <top/>
      <bottom style="thin">
        <color theme="0" tint="-0.14996795556505021"/>
      </bottom>
      <diagonal/>
    </border>
  </borders>
  <cellStyleXfs count="7">
    <xf numFmtId="0" fontId="0" fillId="0" borderId="0"/>
    <xf numFmtId="43" fontId="1" fillId="0" borderId="0" applyFont="0" applyFill="0" applyBorder="0" applyAlignment="0" applyProtection="0"/>
    <xf numFmtId="0" fontId="2" fillId="2" borderId="0" applyNumberFormat="0" applyBorder="0" applyAlignment="0" applyProtection="0"/>
    <xf numFmtId="0" fontId="1" fillId="3" borderId="0" applyNumberFormat="0" applyBorder="0" applyAlignment="0" applyProtection="0"/>
    <xf numFmtId="44" fontId="1" fillId="0" borderId="0" applyFont="0" applyFill="0" applyBorder="0" applyAlignment="0" applyProtection="0"/>
    <xf numFmtId="0" fontId="1" fillId="6" borderId="0" applyNumberFormat="0" applyBorder="0" applyAlignment="0" applyProtection="0"/>
    <xf numFmtId="0" fontId="30" fillId="0" borderId="0"/>
  </cellStyleXfs>
  <cellXfs count="947">
    <xf numFmtId="0" fontId="0" fillId="0" borderId="0" xfId="0"/>
    <xf numFmtId="44" fontId="7" fillId="0" borderId="3" xfId="1" applyNumberFormat="1" applyFont="1" applyBorder="1" applyAlignment="1" applyProtection="1">
      <alignment horizontal="center" vertical="center" wrapText="1"/>
      <protection locked="0"/>
    </xf>
    <xf numFmtId="42" fontId="7" fillId="4" borderId="30" xfId="1" applyNumberFormat="1" applyFont="1" applyFill="1" applyBorder="1" applyAlignment="1" applyProtection="1">
      <alignment horizontal="center" vertical="center" wrapText="1"/>
      <protection locked="0"/>
    </xf>
    <xf numFmtId="0" fontId="7" fillId="7" borderId="0" xfId="0" applyFont="1" applyFill="1" applyProtection="1">
      <protection locked="0"/>
    </xf>
    <xf numFmtId="164" fontId="12" fillId="0" borderId="0" xfId="0" applyNumberFormat="1" applyFont="1" applyProtection="1">
      <protection locked="0"/>
    </xf>
    <xf numFmtId="0" fontId="3" fillId="0" borderId="30" xfId="3" applyFont="1" applyFill="1" applyBorder="1" applyAlignment="1" applyProtection="1">
      <alignment horizontal="center"/>
      <protection locked="0"/>
    </xf>
    <xf numFmtId="0" fontId="3" fillId="0" borderId="30" xfId="3" applyFont="1" applyFill="1" applyBorder="1" applyAlignment="1" applyProtection="1">
      <alignment horizontal="center" wrapText="1"/>
      <protection locked="0"/>
    </xf>
    <xf numFmtId="0" fontId="3" fillId="4" borderId="30" xfId="3" applyFont="1" applyFill="1" applyBorder="1" applyAlignment="1" applyProtection="1">
      <alignment horizontal="center" wrapText="1"/>
      <protection locked="0"/>
    </xf>
    <xf numFmtId="0" fontId="6" fillId="0" borderId="30" xfId="0" applyFont="1" applyBorder="1" applyAlignment="1" applyProtection="1">
      <alignment horizontal="center" vertical="center" wrapText="1"/>
      <protection locked="0"/>
    </xf>
    <xf numFmtId="0" fontId="6" fillId="0" borderId="30" xfId="0" applyFont="1" applyBorder="1" applyAlignment="1" applyProtection="1">
      <alignment horizontal="center" wrapText="1"/>
      <protection locked="0"/>
    </xf>
    <xf numFmtId="0" fontId="14" fillId="0" borderId="30" xfId="3" applyFont="1" applyFill="1" applyBorder="1" applyAlignment="1" applyProtection="1">
      <alignment horizontal="left"/>
      <protection locked="0"/>
    </xf>
    <xf numFmtId="6" fontId="10" fillId="5" borderId="30" xfId="1" applyNumberFormat="1" applyFont="1" applyFill="1" applyBorder="1" applyAlignment="1" applyProtection="1">
      <alignment horizontal="right"/>
      <protection locked="0"/>
    </xf>
    <xf numFmtId="42" fontId="15" fillId="5" borderId="30" xfId="1" applyNumberFormat="1" applyFont="1" applyFill="1" applyBorder="1" applyAlignment="1" applyProtection="1">
      <alignment vertical="center"/>
      <protection locked="0"/>
    </xf>
    <xf numFmtId="42" fontId="15" fillId="4" borderId="30" xfId="1" applyNumberFormat="1" applyFont="1" applyFill="1" applyBorder="1" applyAlignment="1" applyProtection="1">
      <alignment vertical="center"/>
      <protection locked="0"/>
    </xf>
    <xf numFmtId="6" fontId="6" fillId="4" borderId="30" xfId="0" applyNumberFormat="1" applyFont="1" applyFill="1" applyBorder="1" applyAlignment="1" applyProtection="1">
      <alignment vertical="center" wrapText="1"/>
      <protection locked="0"/>
    </xf>
    <xf numFmtId="49" fontId="5" fillId="4" borderId="30" xfId="0" applyNumberFormat="1" applyFont="1" applyFill="1" applyBorder="1" applyAlignment="1" applyProtection="1">
      <alignment horizontal="center" vertical="center"/>
      <protection locked="0"/>
    </xf>
    <xf numFmtId="6" fontId="6" fillId="4" borderId="30" xfId="0" applyNumberFormat="1" applyFont="1" applyFill="1" applyBorder="1" applyAlignment="1" applyProtection="1">
      <alignment horizontal="center" vertical="center" wrapText="1"/>
      <protection locked="0"/>
    </xf>
    <xf numFmtId="0" fontId="1" fillId="0" borderId="30" xfId="0" applyFont="1" applyBorder="1" applyAlignment="1">
      <alignment horizontal="left" vertical="top" wrapText="1"/>
    </xf>
    <xf numFmtId="0" fontId="15" fillId="0" borderId="30" xfId="0" applyFont="1" applyBorder="1" applyProtection="1">
      <protection locked="0"/>
    </xf>
    <xf numFmtId="49" fontId="11" fillId="0" borderId="30" xfId="2" applyNumberFormat="1" applyFont="1" applyFill="1" applyBorder="1" applyProtection="1">
      <protection locked="0"/>
    </xf>
    <xf numFmtId="0" fontId="15" fillId="0" borderId="30" xfId="0" applyFont="1" applyBorder="1" applyAlignment="1" applyProtection="1">
      <alignment horizontal="center"/>
      <protection locked="0"/>
    </xf>
    <xf numFmtId="0" fontId="15" fillId="4" borderId="30" xfId="0" applyFont="1" applyFill="1" applyBorder="1" applyProtection="1">
      <protection locked="0"/>
    </xf>
    <xf numFmtId="42" fontId="10" fillId="5" borderId="30" xfId="1" applyNumberFormat="1" applyFont="1" applyFill="1" applyBorder="1" applyAlignment="1" applyProtection="1">
      <alignment horizontal="right"/>
      <protection locked="0"/>
    </xf>
    <xf numFmtId="6" fontId="10" fillId="4" borderId="30" xfId="1" applyNumberFormat="1" applyFont="1" applyFill="1" applyBorder="1" applyAlignment="1" applyProtection="1">
      <alignment horizontal="right"/>
      <protection locked="0"/>
    </xf>
    <xf numFmtId="6" fontId="10" fillId="0" borderId="30" xfId="1" applyNumberFormat="1" applyFont="1" applyBorder="1" applyAlignment="1" applyProtection="1">
      <alignment horizontal="right"/>
      <protection locked="0"/>
    </xf>
    <xf numFmtId="38" fontId="16" fillId="0" borderId="30" xfId="1" applyNumberFormat="1" applyFont="1" applyBorder="1" applyProtection="1">
      <protection locked="0"/>
    </xf>
    <xf numFmtId="0" fontId="5" fillId="0" borderId="26" xfId="0" applyFont="1" applyBorder="1" applyProtection="1">
      <protection locked="0"/>
    </xf>
    <xf numFmtId="6" fontId="6" fillId="10" borderId="30" xfId="0" applyNumberFormat="1" applyFont="1" applyFill="1" applyBorder="1" applyAlignment="1" applyProtection="1">
      <alignment vertical="center" wrapText="1"/>
      <protection locked="0"/>
    </xf>
    <xf numFmtId="49" fontId="5" fillId="10" borderId="30" xfId="0" applyNumberFormat="1" applyFont="1" applyFill="1" applyBorder="1" applyAlignment="1" applyProtection="1">
      <alignment horizontal="center" vertical="center"/>
      <protection locked="0"/>
    </xf>
    <xf numFmtId="6" fontId="6" fillId="10" borderId="30" xfId="0" applyNumberFormat="1" applyFont="1" applyFill="1" applyBorder="1" applyAlignment="1" applyProtection="1">
      <alignment wrapText="1"/>
      <protection locked="0"/>
    </xf>
    <xf numFmtId="0" fontId="6" fillId="10" borderId="30" xfId="0" applyFont="1" applyFill="1" applyBorder="1" applyAlignment="1" applyProtection="1">
      <alignment horizontal="center" vertical="center" wrapText="1"/>
      <protection locked="0"/>
    </xf>
    <xf numFmtId="6" fontId="6" fillId="10" borderId="30" xfId="0" applyNumberFormat="1" applyFont="1" applyFill="1" applyBorder="1" applyAlignment="1" applyProtection="1">
      <alignment horizontal="center" vertical="center" wrapText="1"/>
      <protection locked="0"/>
    </xf>
    <xf numFmtId="44" fontId="5" fillId="10" borderId="30" xfId="1" applyNumberFormat="1" applyFont="1" applyFill="1" applyBorder="1" applyAlignment="1" applyProtection="1">
      <alignment horizontal="center" vertical="center" wrapText="1"/>
      <protection locked="0"/>
    </xf>
    <xf numFmtId="42" fontId="15" fillId="10" borderId="30" xfId="1" applyNumberFormat="1" applyFont="1" applyFill="1" applyBorder="1" applyAlignment="1" applyProtection="1">
      <alignment vertical="center"/>
      <protection locked="0"/>
    </xf>
    <xf numFmtId="42" fontId="5" fillId="10" borderId="30" xfId="1" applyNumberFormat="1" applyFont="1" applyFill="1" applyBorder="1" applyAlignment="1" applyProtection="1">
      <alignment vertical="center"/>
      <protection locked="0"/>
    </xf>
    <xf numFmtId="0" fontId="1" fillId="10" borderId="30" xfId="0" applyFont="1" applyFill="1" applyBorder="1" applyAlignment="1">
      <alignment horizontal="left" vertical="top" wrapText="1"/>
    </xf>
    <xf numFmtId="0" fontId="5" fillId="10" borderId="30" xfId="0" applyFont="1" applyFill="1" applyBorder="1" applyAlignment="1" applyProtection="1">
      <alignment horizontal="center" vertical="center" wrapText="1"/>
      <protection locked="0"/>
    </xf>
    <xf numFmtId="6" fontId="5" fillId="10" borderId="30" xfId="0" applyNumberFormat="1" applyFont="1" applyFill="1" applyBorder="1" applyAlignment="1" applyProtection="1">
      <alignment horizontal="center" vertical="center" wrapText="1"/>
      <protection locked="0"/>
    </xf>
    <xf numFmtId="49" fontId="5" fillId="10" borderId="30" xfId="0" applyNumberFormat="1" applyFont="1" applyFill="1" applyBorder="1" applyAlignment="1" applyProtection="1">
      <alignment horizontal="center"/>
      <protection locked="0"/>
    </xf>
    <xf numFmtId="0" fontId="6" fillId="10" borderId="30" xfId="0" applyFont="1" applyFill="1" applyBorder="1" applyAlignment="1" applyProtection="1">
      <alignment horizontal="center" wrapText="1"/>
      <protection locked="0"/>
    </xf>
    <xf numFmtId="6" fontId="6" fillId="10" borderId="30" xfId="0" applyNumberFormat="1" applyFont="1" applyFill="1" applyBorder="1" applyAlignment="1" applyProtection="1">
      <alignment horizontal="center" wrapText="1"/>
      <protection locked="0"/>
    </xf>
    <xf numFmtId="38" fontId="16" fillId="10" borderId="30" xfId="1" applyNumberFormat="1" applyFont="1" applyFill="1" applyBorder="1" applyProtection="1">
      <protection locked="0"/>
    </xf>
    <xf numFmtId="41" fontId="5" fillId="10" borderId="30" xfId="0" applyNumberFormat="1" applyFont="1" applyFill="1" applyBorder="1" applyAlignment="1" applyProtection="1">
      <alignment wrapText="1"/>
      <protection locked="0"/>
    </xf>
    <xf numFmtId="38" fontId="6" fillId="10" borderId="30" xfId="1" applyNumberFormat="1" applyFont="1" applyFill="1" applyBorder="1" applyProtection="1">
      <protection locked="0"/>
    </xf>
    <xf numFmtId="6" fontId="6" fillId="10" borderId="3" xfId="0" applyNumberFormat="1" applyFont="1" applyFill="1" applyBorder="1" applyAlignment="1" applyProtection="1">
      <alignment wrapText="1"/>
      <protection locked="0"/>
    </xf>
    <xf numFmtId="49" fontId="17" fillId="10" borderId="3" xfId="0" applyNumberFormat="1" applyFont="1" applyFill="1" applyBorder="1" applyAlignment="1" applyProtection="1">
      <alignment horizontal="center"/>
      <protection locked="0"/>
    </xf>
    <xf numFmtId="0" fontId="6" fillId="10" borderId="3" xfId="0" applyFont="1" applyFill="1" applyBorder="1" applyAlignment="1" applyProtection="1">
      <alignment horizontal="center" wrapText="1"/>
      <protection locked="0"/>
    </xf>
    <xf numFmtId="6" fontId="6" fillId="10" borderId="3" xfId="0" applyNumberFormat="1" applyFont="1" applyFill="1" applyBorder="1" applyAlignment="1" applyProtection="1">
      <alignment horizontal="center" wrapText="1"/>
      <protection locked="0"/>
    </xf>
    <xf numFmtId="42" fontId="6" fillId="10" borderId="3" xfId="1" applyNumberFormat="1" applyFont="1" applyFill="1" applyBorder="1" applyProtection="1">
      <protection locked="0"/>
    </xf>
    <xf numFmtId="42" fontId="15" fillId="10" borderId="4" xfId="1" applyNumberFormat="1" applyFont="1" applyFill="1" applyBorder="1" applyAlignment="1" applyProtection="1">
      <alignment vertical="center"/>
      <protection locked="0"/>
    </xf>
    <xf numFmtId="41" fontId="6" fillId="10" borderId="3" xfId="1" applyNumberFormat="1" applyFont="1" applyFill="1" applyBorder="1" applyProtection="1">
      <protection locked="0"/>
    </xf>
    <xf numFmtId="49" fontId="5" fillId="10" borderId="3" xfId="0" applyNumberFormat="1" applyFont="1" applyFill="1" applyBorder="1" applyAlignment="1" applyProtection="1">
      <alignment horizontal="center"/>
      <protection locked="0"/>
    </xf>
    <xf numFmtId="42" fontId="10" fillId="10" borderId="29" xfId="1" applyNumberFormat="1" applyFont="1" applyFill="1" applyBorder="1" applyAlignment="1" applyProtection="1">
      <alignment horizontal="right"/>
      <protection locked="0"/>
    </xf>
    <xf numFmtId="49" fontId="6" fillId="10" borderId="3" xfId="0" applyNumberFormat="1" applyFont="1" applyFill="1" applyBorder="1" applyAlignment="1" applyProtection="1">
      <alignment horizontal="center"/>
      <protection locked="0"/>
    </xf>
    <xf numFmtId="49" fontId="5" fillId="0" borderId="30" xfId="0" applyNumberFormat="1" applyFont="1" applyBorder="1" applyAlignment="1" applyProtection="1">
      <alignment horizontal="center" vertical="center"/>
      <protection locked="0"/>
    </xf>
    <xf numFmtId="0" fontId="6" fillId="4" borderId="30" xfId="0" applyFont="1" applyFill="1" applyBorder="1" applyAlignment="1" applyProtection="1">
      <alignment horizontal="center" vertical="center" wrapText="1"/>
      <protection locked="0"/>
    </xf>
    <xf numFmtId="6" fontId="6" fillId="0" borderId="30" xfId="0" applyNumberFormat="1" applyFont="1" applyBorder="1" applyAlignment="1" applyProtection="1">
      <alignment horizontal="center" vertical="center" wrapText="1"/>
      <protection locked="0"/>
    </xf>
    <xf numFmtId="44" fontId="7" fillId="0" borderId="30" xfId="1" applyNumberFormat="1" applyFont="1" applyBorder="1" applyAlignment="1" applyProtection="1">
      <alignment horizontal="center" vertical="center"/>
      <protection locked="0"/>
    </xf>
    <xf numFmtId="6" fontId="5" fillId="4" borderId="30" xfId="0" applyNumberFormat="1" applyFont="1" applyFill="1" applyBorder="1" applyAlignment="1" applyProtection="1">
      <alignment horizontal="center" vertical="center" wrapText="1"/>
      <protection locked="0"/>
    </xf>
    <xf numFmtId="0" fontId="5" fillId="4" borderId="30" xfId="0" applyFont="1" applyFill="1" applyBorder="1" applyAlignment="1" applyProtection="1">
      <alignment horizontal="left" vertical="center" wrapText="1"/>
      <protection locked="0"/>
    </xf>
    <xf numFmtId="0" fontId="7" fillId="0" borderId="38" xfId="0" applyFont="1" applyBorder="1" applyProtection="1">
      <protection locked="0"/>
    </xf>
    <xf numFmtId="0" fontId="7" fillId="0" borderId="0" xfId="0" applyFont="1" applyAlignment="1" applyProtection="1">
      <alignment vertical="center"/>
      <protection locked="0"/>
    </xf>
    <xf numFmtId="42" fontId="15" fillId="4" borderId="4" xfId="1" applyNumberFormat="1" applyFont="1" applyFill="1" applyBorder="1" applyAlignment="1" applyProtection="1">
      <alignment vertical="center"/>
      <protection locked="0"/>
    </xf>
    <xf numFmtId="42" fontId="15" fillId="5" borderId="4" xfId="1" applyNumberFormat="1" applyFont="1" applyFill="1" applyBorder="1" applyAlignment="1" applyProtection="1">
      <alignment vertical="center"/>
      <protection locked="0"/>
    </xf>
    <xf numFmtId="6" fontId="10" fillId="5" borderId="1" xfId="1" applyNumberFormat="1" applyFont="1" applyFill="1" applyBorder="1" applyAlignment="1" applyProtection="1">
      <alignment horizontal="right"/>
      <protection locked="0"/>
    </xf>
    <xf numFmtId="42" fontId="10" fillId="5" borderId="10" xfId="1" applyNumberFormat="1" applyFont="1" applyFill="1" applyBorder="1" applyAlignment="1" applyProtection="1">
      <alignment horizontal="right"/>
      <protection locked="0"/>
    </xf>
    <xf numFmtId="6" fontId="10" fillId="0" borderId="0" xfId="1" applyNumberFormat="1" applyFont="1" applyAlignment="1" applyProtection="1">
      <alignment horizontal="right"/>
      <protection locked="0"/>
    </xf>
    <xf numFmtId="0" fontId="15" fillId="5" borderId="0" xfId="0" applyFont="1" applyFill="1" applyProtection="1">
      <protection locked="0"/>
    </xf>
    <xf numFmtId="0" fontId="10" fillId="0" borderId="8" xfId="3" applyFont="1" applyFill="1" applyBorder="1" applyProtection="1">
      <protection locked="0"/>
    </xf>
    <xf numFmtId="0" fontId="10" fillId="0" borderId="24" xfId="3" applyFont="1" applyFill="1" applyBorder="1" applyProtection="1">
      <protection locked="0"/>
    </xf>
    <xf numFmtId="6" fontId="10" fillId="4" borderId="26" xfId="1" applyNumberFormat="1" applyFont="1" applyFill="1" applyBorder="1" applyAlignment="1" applyProtection="1">
      <alignment horizontal="right"/>
      <protection locked="0"/>
    </xf>
    <xf numFmtId="6" fontId="11" fillId="5" borderId="28" xfId="2" applyNumberFormat="1" applyFont="1" applyFill="1" applyBorder="1" applyAlignment="1" applyProtection="1">
      <alignment vertical="center"/>
      <protection locked="0"/>
    </xf>
    <xf numFmtId="49" fontId="11" fillId="5" borderId="28" xfId="2" applyNumberFormat="1" applyFont="1" applyFill="1" applyBorder="1" applyProtection="1">
      <protection locked="0"/>
    </xf>
    <xf numFmtId="0" fontId="15" fillId="5" borderId="28" xfId="0" applyFont="1" applyFill="1" applyBorder="1" applyProtection="1">
      <protection locked="0"/>
    </xf>
    <xf numFmtId="42" fontId="10" fillId="5" borderId="29" xfId="1" applyNumberFormat="1" applyFont="1" applyFill="1" applyBorder="1" applyAlignment="1" applyProtection="1">
      <alignment horizontal="right"/>
      <protection locked="0"/>
    </xf>
    <xf numFmtId="0" fontId="3" fillId="0" borderId="30" xfId="3" applyFont="1" applyFill="1" applyBorder="1" applyAlignment="1" applyProtection="1">
      <alignment horizontal="left" wrapText="1"/>
      <protection locked="0"/>
    </xf>
    <xf numFmtId="0" fontId="7" fillId="0" borderId="0" xfId="0" applyFont="1" applyProtection="1">
      <protection locked="0"/>
    </xf>
    <xf numFmtId="0" fontId="4" fillId="5" borderId="30" xfId="2" applyFont="1" applyFill="1" applyBorder="1" applyAlignment="1" applyProtection="1">
      <alignment vertical="center"/>
      <protection locked="0"/>
    </xf>
    <xf numFmtId="49" fontId="5" fillId="5" borderId="30" xfId="3" applyNumberFormat="1" applyFont="1" applyFill="1" applyBorder="1" applyAlignment="1" applyProtection="1">
      <alignment horizontal="center" wrapText="1"/>
      <protection locked="0"/>
    </xf>
    <xf numFmtId="6" fontId="5" fillId="5" borderId="30" xfId="3" applyNumberFormat="1" applyFont="1" applyFill="1" applyBorder="1" applyAlignment="1" applyProtection="1">
      <alignment horizontal="center"/>
      <protection locked="0"/>
    </xf>
    <xf numFmtId="0" fontId="5" fillId="5" borderId="30" xfId="0" applyFont="1" applyFill="1" applyBorder="1" applyProtection="1">
      <protection locked="0"/>
    </xf>
    <xf numFmtId="6" fontId="6" fillId="0" borderId="30" xfId="0" applyNumberFormat="1" applyFont="1" applyBorder="1" applyAlignment="1" applyProtection="1">
      <alignment vertical="center" wrapText="1"/>
      <protection locked="0"/>
    </xf>
    <xf numFmtId="6" fontId="6" fillId="0" borderId="30" xfId="0" applyNumberFormat="1" applyFont="1" applyBorder="1" applyAlignment="1" applyProtection="1">
      <alignment wrapText="1"/>
      <protection locked="0"/>
    </xf>
    <xf numFmtId="44" fontId="5" fillId="0" borderId="30" xfId="1" applyNumberFormat="1" applyFont="1" applyBorder="1" applyAlignment="1" applyProtection="1">
      <alignment horizontal="center" vertical="center" wrapText="1"/>
      <protection locked="0"/>
    </xf>
    <xf numFmtId="42" fontId="5" fillId="4" borderId="30" xfId="1" applyNumberFormat="1" applyFont="1" applyFill="1" applyBorder="1" applyAlignment="1" applyProtection="1">
      <alignment vertical="center"/>
      <protection locked="0"/>
    </xf>
    <xf numFmtId="42" fontId="5" fillId="5" borderId="30" xfId="1" applyNumberFormat="1" applyFont="1" applyFill="1" applyBorder="1" applyAlignment="1" applyProtection="1">
      <alignment vertical="center"/>
      <protection locked="0"/>
    </xf>
    <xf numFmtId="0" fontId="5" fillId="0" borderId="30" xfId="0" applyFont="1" applyBorder="1" applyProtection="1">
      <protection locked="0"/>
    </xf>
    <xf numFmtId="0" fontId="5" fillId="0" borderId="30" xfId="0" applyFont="1" applyBorder="1" applyAlignment="1" applyProtection="1">
      <alignment horizontal="center"/>
      <protection locked="0"/>
    </xf>
    <xf numFmtId="49" fontId="5" fillId="0" borderId="30" xfId="0" applyNumberFormat="1" applyFont="1" applyBorder="1" applyAlignment="1" applyProtection="1">
      <alignment horizontal="center"/>
      <protection locked="0"/>
    </xf>
    <xf numFmtId="0" fontId="6" fillId="4" borderId="30" xfId="0" applyFont="1" applyFill="1" applyBorder="1" applyAlignment="1" applyProtection="1">
      <alignment horizontal="center" wrapText="1"/>
      <protection locked="0"/>
    </xf>
    <xf numFmtId="6" fontId="6" fillId="0" borderId="30" xfId="0" applyNumberFormat="1" applyFont="1" applyBorder="1" applyAlignment="1" applyProtection="1">
      <alignment horizontal="center" wrapText="1"/>
      <protection locked="0"/>
    </xf>
    <xf numFmtId="38" fontId="6" fillId="0" borderId="30" xfId="1" applyNumberFormat="1" applyFont="1" applyBorder="1" applyProtection="1">
      <protection locked="0"/>
    </xf>
    <xf numFmtId="41" fontId="5" fillId="4" borderId="30" xfId="0" applyNumberFormat="1" applyFont="1" applyFill="1" applyBorder="1" applyAlignment="1" applyProtection="1">
      <alignment wrapText="1"/>
      <protection locked="0"/>
    </xf>
    <xf numFmtId="41" fontId="6" fillId="0" borderId="30" xfId="1" applyNumberFormat="1" applyFont="1" applyBorder="1" applyProtection="1">
      <protection locked="0"/>
    </xf>
    <xf numFmtId="0" fontId="4" fillId="0" borderId="30" xfId="0" applyFont="1" applyBorder="1" applyAlignment="1" applyProtection="1">
      <alignment vertical="center"/>
      <protection locked="0"/>
    </xf>
    <xf numFmtId="0" fontId="5" fillId="4" borderId="30" xfId="0" applyFont="1" applyFill="1" applyBorder="1" applyAlignment="1" applyProtection="1">
      <alignment horizontal="center" vertical="center" wrapText="1"/>
      <protection locked="0"/>
    </xf>
    <xf numFmtId="6" fontId="5" fillId="0" borderId="30" xfId="0" applyNumberFormat="1" applyFont="1" applyBorder="1" applyAlignment="1" applyProtection="1">
      <alignment horizontal="center" vertical="center" wrapText="1"/>
      <protection locked="0"/>
    </xf>
    <xf numFmtId="0" fontId="3" fillId="0" borderId="0" xfId="0" applyFont="1" applyProtection="1">
      <protection locked="0"/>
    </xf>
    <xf numFmtId="0" fontId="13" fillId="0" borderId="0" xfId="0" applyFont="1" applyProtection="1">
      <protection locked="0"/>
    </xf>
    <xf numFmtId="49" fontId="0" fillId="0" borderId="30" xfId="0" applyNumberFormat="1" applyBorder="1" applyAlignment="1" applyProtection="1">
      <alignment horizontal="center"/>
      <protection locked="0"/>
    </xf>
    <xf numFmtId="0" fontId="5" fillId="0" borderId="0" xfId="0" applyFont="1" applyProtection="1">
      <protection locked="0"/>
    </xf>
    <xf numFmtId="0" fontId="4" fillId="5" borderId="1" xfId="2" applyFont="1" applyFill="1" applyBorder="1" applyAlignment="1" applyProtection="1">
      <alignment vertical="center"/>
      <protection locked="0"/>
    </xf>
    <xf numFmtId="49" fontId="5" fillId="5" borderId="1" xfId="3" applyNumberFormat="1" applyFont="1" applyFill="1" applyBorder="1" applyAlignment="1" applyProtection="1">
      <alignment horizontal="center" wrapText="1"/>
      <protection locked="0"/>
    </xf>
    <xf numFmtId="6" fontId="5" fillId="5" borderId="1" xfId="3" applyNumberFormat="1" applyFont="1" applyFill="1" applyBorder="1" applyAlignment="1" applyProtection="1">
      <alignment horizontal="center"/>
      <protection locked="0"/>
    </xf>
    <xf numFmtId="42" fontId="5" fillId="5" borderId="4" xfId="1" applyNumberFormat="1" applyFont="1" applyFill="1" applyBorder="1" applyAlignment="1" applyProtection="1">
      <alignment vertical="center"/>
      <protection locked="0"/>
    </xf>
    <xf numFmtId="49" fontId="5" fillId="0" borderId="3" xfId="0" applyNumberFormat="1" applyFont="1" applyBorder="1" applyAlignment="1" applyProtection="1">
      <alignment horizontal="center"/>
      <protection locked="0"/>
    </xf>
    <xf numFmtId="49" fontId="5" fillId="0" borderId="8" xfId="0" applyNumberFormat="1" applyFont="1" applyBorder="1" applyAlignment="1" applyProtection="1">
      <alignment horizontal="center"/>
      <protection locked="0"/>
    </xf>
    <xf numFmtId="6" fontId="5" fillId="4" borderId="8" xfId="0" applyNumberFormat="1" applyFont="1" applyFill="1" applyBorder="1" applyAlignment="1" applyProtection="1">
      <alignment wrapText="1"/>
      <protection locked="0"/>
    </xf>
    <xf numFmtId="6" fontId="5" fillId="4" borderId="9" xfId="0" applyNumberFormat="1" applyFont="1" applyFill="1" applyBorder="1" applyAlignment="1" applyProtection="1">
      <alignment wrapText="1"/>
      <protection locked="0"/>
    </xf>
    <xf numFmtId="49" fontId="5" fillId="0" borderId="24" xfId="0" applyNumberFormat="1" applyFont="1" applyBorder="1" applyAlignment="1" applyProtection="1">
      <alignment horizontal="center"/>
      <protection locked="0"/>
    </xf>
    <xf numFmtId="6" fontId="5" fillId="4" borderId="24" xfId="0" applyNumberFormat="1" applyFont="1" applyFill="1" applyBorder="1" applyAlignment="1" applyProtection="1">
      <alignment wrapText="1"/>
      <protection locked="0"/>
    </xf>
    <xf numFmtId="6" fontId="5" fillId="4" borderId="25" xfId="0" applyNumberFormat="1" applyFont="1" applyFill="1" applyBorder="1" applyAlignment="1" applyProtection="1">
      <alignment wrapText="1"/>
      <protection locked="0"/>
    </xf>
    <xf numFmtId="0" fontId="5" fillId="0" borderId="27" xfId="0" applyFont="1" applyBorder="1" applyProtection="1">
      <protection locked="0"/>
    </xf>
    <xf numFmtId="0" fontId="3" fillId="0" borderId="30" xfId="3" applyFont="1" applyFill="1" applyBorder="1" applyAlignment="1" applyProtection="1">
      <alignment horizontal="left"/>
      <protection locked="0"/>
    </xf>
    <xf numFmtId="0" fontId="4" fillId="0" borderId="30" xfId="3" applyFont="1" applyFill="1" applyBorder="1" applyAlignment="1" applyProtection="1">
      <alignment horizontal="center"/>
      <protection locked="0"/>
    </xf>
    <xf numFmtId="0" fontId="4" fillId="4" borderId="30" xfId="3" applyFont="1" applyFill="1" applyBorder="1" applyAlignment="1" applyProtection="1">
      <alignment horizontal="right" wrapText="1"/>
      <protection locked="0"/>
    </xf>
    <xf numFmtId="0" fontId="4" fillId="0" borderId="30" xfId="3" applyFont="1" applyFill="1" applyBorder="1" applyAlignment="1" applyProtection="1">
      <alignment horizontal="right" wrapText="1"/>
      <protection locked="0"/>
    </xf>
    <xf numFmtId="0" fontId="4" fillId="0" borderId="30" xfId="3" applyFont="1" applyFill="1" applyBorder="1" applyAlignment="1" applyProtection="1">
      <alignment horizontal="center" wrapText="1"/>
      <protection locked="0"/>
    </xf>
    <xf numFmtId="6" fontId="6" fillId="0" borderId="3" xfId="0" applyNumberFormat="1" applyFont="1" applyBorder="1" applyAlignment="1" applyProtection="1">
      <alignment wrapText="1"/>
      <protection locked="0"/>
    </xf>
    <xf numFmtId="0" fontId="6" fillId="4" borderId="3" xfId="0" applyFont="1" applyFill="1" applyBorder="1" applyAlignment="1" applyProtection="1">
      <alignment horizontal="center" wrapText="1"/>
      <protection locked="0"/>
    </xf>
    <xf numFmtId="6" fontId="6" fillId="0" borderId="3" xfId="0" applyNumberFormat="1" applyFont="1" applyBorder="1" applyAlignment="1" applyProtection="1">
      <alignment horizontal="center" wrapText="1"/>
      <protection locked="0"/>
    </xf>
    <xf numFmtId="38" fontId="6" fillId="0" borderId="3" xfId="1" applyNumberFormat="1" applyFont="1" applyBorder="1" applyProtection="1">
      <protection locked="0"/>
    </xf>
    <xf numFmtId="41" fontId="6" fillId="0" borderId="3" xfId="1" applyNumberFormat="1" applyFont="1" applyBorder="1" applyProtection="1">
      <protection locked="0"/>
    </xf>
    <xf numFmtId="42" fontId="6" fillId="0" borderId="3" xfId="1" applyNumberFormat="1" applyFont="1" applyBorder="1" applyProtection="1">
      <protection locked="0"/>
    </xf>
    <xf numFmtId="6" fontId="5" fillId="0" borderId="8" xfId="0" applyNumberFormat="1" applyFont="1" applyBorder="1" applyAlignment="1" applyProtection="1">
      <alignment wrapText="1"/>
      <protection locked="0"/>
    </xf>
    <xf numFmtId="6" fontId="5" fillId="0" borderId="24" xfId="0" applyNumberFormat="1" applyFont="1" applyBorder="1" applyAlignment="1" applyProtection="1">
      <alignment wrapText="1"/>
      <protection locked="0"/>
    </xf>
    <xf numFmtId="0" fontId="3" fillId="4" borderId="30" xfId="3" applyFont="1" applyFill="1" applyBorder="1" applyAlignment="1" applyProtection="1">
      <alignment horizontal="right" wrapText="1"/>
      <protection locked="0"/>
    </xf>
    <xf numFmtId="0" fontId="3" fillId="0" borderId="30" xfId="3" applyFont="1" applyFill="1" applyBorder="1" applyAlignment="1" applyProtection="1">
      <alignment horizontal="right" wrapText="1"/>
      <protection locked="0"/>
    </xf>
    <xf numFmtId="0" fontId="3" fillId="5" borderId="1" xfId="2" applyFont="1" applyFill="1" applyBorder="1" applyAlignment="1" applyProtection="1">
      <alignment vertical="center"/>
      <protection locked="0"/>
    </xf>
    <xf numFmtId="49" fontId="7" fillId="5" borderId="1" xfId="3" applyNumberFormat="1" applyFont="1" applyFill="1" applyBorder="1" applyAlignment="1" applyProtection="1">
      <alignment horizontal="center" wrapText="1"/>
      <protection locked="0"/>
    </xf>
    <xf numFmtId="6" fontId="7" fillId="5" borderId="2" xfId="3" applyNumberFormat="1" applyFont="1" applyFill="1" applyBorder="1" applyAlignment="1" applyProtection="1">
      <alignment horizontal="center"/>
      <protection locked="0"/>
    </xf>
    <xf numFmtId="6" fontId="7" fillId="5" borderId="1" xfId="3" applyNumberFormat="1" applyFont="1" applyFill="1" applyBorder="1" applyAlignment="1" applyProtection="1">
      <alignment horizontal="center"/>
      <protection locked="0"/>
    </xf>
    <xf numFmtId="6" fontId="3" fillId="5" borderId="1" xfId="1" applyNumberFormat="1" applyFont="1" applyFill="1" applyBorder="1" applyAlignment="1" applyProtection="1">
      <alignment horizontal="right"/>
      <protection locked="0"/>
    </xf>
    <xf numFmtId="0" fontId="7" fillId="5" borderId="0" xfId="0" applyFont="1" applyFill="1" applyProtection="1">
      <protection locked="0"/>
    </xf>
    <xf numFmtId="6" fontId="13" fillId="0" borderId="3" xfId="0" applyNumberFormat="1" applyFont="1" applyBorder="1" applyAlignment="1" applyProtection="1">
      <alignment vertical="center" wrapText="1"/>
      <protection locked="0"/>
    </xf>
    <xf numFmtId="49" fontId="7" fillId="0" borderId="3" xfId="0" applyNumberFormat="1" applyFont="1" applyBorder="1" applyAlignment="1" applyProtection="1">
      <alignment horizontal="center" vertical="center"/>
      <protection locked="0"/>
    </xf>
    <xf numFmtId="6" fontId="13" fillId="0" borderId="3" xfId="0" applyNumberFormat="1" applyFont="1" applyBorder="1" applyAlignment="1" applyProtection="1">
      <alignment wrapText="1"/>
      <protection locked="0"/>
    </xf>
    <xf numFmtId="0" fontId="13" fillId="4" borderId="3" xfId="0" applyFont="1" applyFill="1" applyBorder="1" applyAlignment="1" applyProtection="1">
      <alignment horizontal="center" vertical="center" wrapText="1"/>
      <protection locked="0"/>
    </xf>
    <xf numFmtId="6" fontId="13" fillId="0" borderId="3" xfId="0" applyNumberFormat="1" applyFont="1" applyBorder="1" applyAlignment="1" applyProtection="1">
      <alignment horizontal="center" vertical="center" wrapText="1"/>
      <protection locked="0"/>
    </xf>
    <xf numFmtId="42" fontId="7" fillId="4" borderId="4" xfId="1" applyNumberFormat="1" applyFont="1" applyFill="1" applyBorder="1" applyAlignment="1" applyProtection="1">
      <alignment vertical="center"/>
      <protection locked="0"/>
    </xf>
    <xf numFmtId="42" fontId="7" fillId="5" borderId="4" xfId="1" applyNumberFormat="1" applyFont="1" applyFill="1" applyBorder="1" applyAlignment="1" applyProtection="1">
      <alignment vertical="center"/>
      <protection locked="0"/>
    </xf>
    <xf numFmtId="42" fontId="7" fillId="5" borderId="3" xfId="1" applyNumberFormat="1" applyFont="1" applyFill="1" applyBorder="1" applyAlignment="1" applyProtection="1">
      <alignment vertical="center"/>
      <protection locked="0"/>
    </xf>
    <xf numFmtId="0" fontId="7" fillId="0" borderId="5" xfId="0" applyFont="1" applyBorder="1" applyProtection="1">
      <protection locked="0"/>
    </xf>
    <xf numFmtId="49" fontId="14" fillId="0" borderId="5" xfId="2" applyNumberFormat="1" applyFont="1" applyFill="1" applyBorder="1" applyProtection="1">
      <protection locked="0"/>
    </xf>
    <xf numFmtId="0" fontId="7" fillId="0" borderId="6" xfId="0" applyFont="1" applyBorder="1" applyProtection="1">
      <protection locked="0"/>
    </xf>
    <xf numFmtId="0" fontId="7" fillId="0" borderId="7" xfId="0" applyFont="1" applyBorder="1" applyProtection="1">
      <protection locked="0"/>
    </xf>
    <xf numFmtId="0" fontId="7" fillId="0" borderId="8" xfId="0" applyFont="1" applyBorder="1" applyAlignment="1" applyProtection="1">
      <alignment horizontal="center"/>
      <protection locked="0"/>
    </xf>
    <xf numFmtId="0" fontId="7" fillId="4" borderId="9" xfId="0" applyFont="1" applyFill="1" applyBorder="1" applyProtection="1">
      <protection locked="0"/>
    </xf>
    <xf numFmtId="42" fontId="3" fillId="5" borderId="10" xfId="1" applyNumberFormat="1" applyFont="1" applyFill="1" applyBorder="1" applyAlignment="1" applyProtection="1">
      <alignment horizontal="right"/>
      <protection locked="0"/>
    </xf>
    <xf numFmtId="49" fontId="14" fillId="0" borderId="0" xfId="2" applyNumberFormat="1" applyFont="1" applyFill="1" applyProtection="1">
      <protection locked="0"/>
    </xf>
    <xf numFmtId="0" fontId="7" fillId="0" borderId="11" xfId="0" applyFont="1" applyBorder="1" applyProtection="1">
      <protection locked="0"/>
    </xf>
    <xf numFmtId="0" fontId="7" fillId="4" borderId="12" xfId="0" applyFont="1" applyFill="1" applyBorder="1" applyProtection="1">
      <protection locked="0"/>
    </xf>
    <xf numFmtId="0" fontId="7" fillId="0" borderId="13" xfId="0" applyFont="1" applyBorder="1" applyProtection="1">
      <protection locked="0"/>
    </xf>
    <xf numFmtId="0" fontId="7" fillId="4" borderId="14" xfId="0" applyFont="1" applyFill="1" applyBorder="1" applyProtection="1">
      <protection locked="0"/>
    </xf>
    <xf numFmtId="6" fontId="3" fillId="4" borderId="15" xfId="1" applyNumberFormat="1" applyFont="1" applyFill="1" applyBorder="1" applyAlignment="1" applyProtection="1">
      <alignment horizontal="right"/>
      <protection locked="0"/>
    </xf>
    <xf numFmtId="6" fontId="3" fillId="4" borderId="16" xfId="1" applyNumberFormat="1" applyFont="1" applyFill="1" applyBorder="1" applyAlignment="1" applyProtection="1">
      <alignment horizontal="right"/>
      <protection locked="0"/>
    </xf>
    <xf numFmtId="6" fontId="3" fillId="0" borderId="0" xfId="1" applyNumberFormat="1" applyFont="1" applyAlignment="1" applyProtection="1">
      <alignment horizontal="right"/>
      <protection locked="0"/>
    </xf>
    <xf numFmtId="49" fontId="7" fillId="0" borderId="3" xfId="0" applyNumberFormat="1" applyFont="1" applyBorder="1" applyAlignment="1" applyProtection="1">
      <alignment horizontal="center"/>
      <protection locked="0"/>
    </xf>
    <xf numFmtId="0" fontId="13" fillId="4" borderId="3" xfId="0" applyFont="1" applyFill="1" applyBorder="1" applyAlignment="1" applyProtection="1">
      <alignment horizontal="center" wrapText="1"/>
      <protection locked="0"/>
    </xf>
    <xf numFmtId="6" fontId="13" fillId="0" borderId="3" xfId="0" applyNumberFormat="1" applyFont="1" applyBorder="1" applyAlignment="1" applyProtection="1">
      <alignment horizontal="center" wrapText="1"/>
      <protection locked="0"/>
    </xf>
    <xf numFmtId="38" fontId="13" fillId="0" borderId="3" xfId="1" applyNumberFormat="1" applyFont="1" applyBorder="1" applyProtection="1">
      <protection locked="0"/>
    </xf>
    <xf numFmtId="41" fontId="7" fillId="4" borderId="3" xfId="0" applyNumberFormat="1" applyFont="1" applyFill="1" applyBorder="1" applyAlignment="1" applyProtection="1">
      <alignment wrapText="1"/>
      <protection locked="0"/>
    </xf>
    <xf numFmtId="41" fontId="13" fillId="0" borderId="3" xfId="1" applyNumberFormat="1" applyFont="1" applyBorder="1" applyProtection="1">
      <protection locked="0"/>
    </xf>
    <xf numFmtId="0" fontId="7" fillId="0" borderId="8" xfId="0" applyFont="1" applyBorder="1" applyProtection="1">
      <protection locked="0"/>
    </xf>
    <xf numFmtId="0" fontId="7" fillId="4" borderId="8" xfId="0" applyFont="1" applyFill="1" applyBorder="1" applyProtection="1">
      <protection locked="0"/>
    </xf>
    <xf numFmtId="42" fontId="3" fillId="5" borderId="17" xfId="1" applyNumberFormat="1" applyFont="1" applyFill="1" applyBorder="1" applyAlignment="1" applyProtection="1">
      <alignment horizontal="right"/>
      <protection locked="0"/>
    </xf>
    <xf numFmtId="0" fontId="7" fillId="4" borderId="13" xfId="0" applyFont="1" applyFill="1" applyBorder="1" applyProtection="1">
      <protection locked="0"/>
    </xf>
    <xf numFmtId="0" fontId="7" fillId="4" borderId="18" xfId="0" applyFont="1" applyFill="1" applyBorder="1" applyProtection="1">
      <protection locked="0"/>
    </xf>
    <xf numFmtId="6" fontId="3" fillId="4" borderId="19" xfId="1" applyNumberFormat="1" applyFont="1" applyFill="1" applyBorder="1" applyAlignment="1" applyProtection="1">
      <alignment horizontal="right"/>
      <protection locked="0"/>
    </xf>
    <xf numFmtId="0" fontId="3" fillId="0" borderId="0" xfId="0" applyFont="1" applyAlignment="1" applyProtection="1">
      <alignment vertical="center"/>
      <protection locked="0"/>
    </xf>
    <xf numFmtId="6" fontId="3" fillId="4" borderId="0" xfId="1" applyNumberFormat="1" applyFont="1" applyFill="1" applyAlignment="1" applyProtection="1">
      <alignment horizontal="right"/>
      <protection locked="0"/>
    </xf>
    <xf numFmtId="6" fontId="13" fillId="4" borderId="3" xfId="0" applyNumberFormat="1" applyFont="1" applyFill="1" applyBorder="1" applyAlignment="1" applyProtection="1">
      <alignment horizontal="center" wrapText="1"/>
      <protection locked="0"/>
    </xf>
    <xf numFmtId="0" fontId="7" fillId="4" borderId="20" xfId="0" applyFont="1" applyFill="1" applyBorder="1" applyProtection="1">
      <protection locked="0"/>
    </xf>
    <xf numFmtId="0" fontId="7" fillId="0" borderId="21" xfId="0" applyFont="1" applyBorder="1" applyProtection="1">
      <protection locked="0"/>
    </xf>
    <xf numFmtId="0" fontId="7" fillId="4" borderId="21" xfId="0" applyFont="1" applyFill="1" applyBorder="1" applyProtection="1">
      <protection locked="0"/>
    </xf>
    <xf numFmtId="0" fontId="7" fillId="4" borderId="22" xfId="0" applyFont="1" applyFill="1" applyBorder="1" applyProtection="1">
      <protection locked="0"/>
    </xf>
    <xf numFmtId="6" fontId="3" fillId="4" borderId="23" xfId="1" applyNumberFormat="1" applyFont="1" applyFill="1" applyBorder="1" applyAlignment="1" applyProtection="1">
      <alignment horizontal="right"/>
      <protection locked="0"/>
    </xf>
    <xf numFmtId="42" fontId="13" fillId="0" borderId="3" xfId="1" applyNumberFormat="1" applyFont="1" applyBorder="1" applyProtection="1">
      <protection locked="0"/>
    </xf>
    <xf numFmtId="0" fontId="3" fillId="0" borderId="8" xfId="3" applyFont="1" applyFill="1" applyBorder="1" applyProtection="1">
      <protection locked="0"/>
    </xf>
    <xf numFmtId="49" fontId="7" fillId="0" borderId="8" xfId="0" applyNumberFormat="1" applyFont="1" applyBorder="1" applyAlignment="1" applyProtection="1">
      <alignment horizontal="center"/>
      <protection locked="0"/>
    </xf>
    <xf numFmtId="6" fontId="7" fillId="0" borderId="8" xfId="0" applyNumberFormat="1" applyFont="1" applyBorder="1" applyAlignment="1" applyProtection="1">
      <alignment wrapText="1"/>
      <protection locked="0"/>
    </xf>
    <xf numFmtId="6" fontId="7" fillId="4" borderId="8" xfId="0" applyNumberFormat="1" applyFont="1" applyFill="1" applyBorder="1" applyAlignment="1" applyProtection="1">
      <alignment wrapText="1"/>
      <protection locked="0"/>
    </xf>
    <xf numFmtId="6" fontId="7" fillId="4" borderId="9" xfId="0" applyNumberFormat="1" applyFont="1" applyFill="1" applyBorder="1" applyAlignment="1" applyProtection="1">
      <alignment wrapText="1"/>
      <protection locked="0"/>
    </xf>
    <xf numFmtId="0" fontId="3" fillId="0" borderId="24" xfId="3" applyFont="1" applyFill="1" applyBorder="1" applyProtection="1">
      <protection locked="0"/>
    </xf>
    <xf numFmtId="49" fontId="7" fillId="0" borderId="24" xfId="0" applyNumberFormat="1" applyFont="1" applyBorder="1" applyAlignment="1" applyProtection="1">
      <alignment horizontal="center"/>
      <protection locked="0"/>
    </xf>
    <xf numFmtId="6" fontId="7" fillId="0" borderId="24" xfId="0" applyNumberFormat="1" applyFont="1" applyBorder="1" applyAlignment="1" applyProtection="1">
      <alignment wrapText="1"/>
      <protection locked="0"/>
    </xf>
    <xf numFmtId="6" fontId="7" fillId="4" borderId="24" xfId="0" applyNumberFormat="1" applyFont="1" applyFill="1" applyBorder="1" applyAlignment="1" applyProtection="1">
      <alignment wrapText="1"/>
      <protection locked="0"/>
    </xf>
    <xf numFmtId="6" fontId="7" fillId="4" borderId="25" xfId="0" applyNumberFormat="1" applyFont="1" applyFill="1" applyBorder="1" applyAlignment="1" applyProtection="1">
      <alignment wrapText="1"/>
      <protection locked="0"/>
    </xf>
    <xf numFmtId="6" fontId="3" fillId="4" borderId="26" xfId="1" applyNumberFormat="1" applyFont="1" applyFill="1" applyBorder="1" applyAlignment="1" applyProtection="1">
      <alignment horizontal="right"/>
      <protection locked="0"/>
    </xf>
    <xf numFmtId="0" fontId="7" fillId="0" borderId="27" xfId="0" applyFont="1" applyBorder="1" applyProtection="1">
      <protection locked="0"/>
    </xf>
    <xf numFmtId="6" fontId="14" fillId="5" borderId="28" xfId="2" applyNumberFormat="1" applyFont="1" applyFill="1" applyBorder="1" applyAlignment="1" applyProtection="1">
      <alignment vertical="center"/>
      <protection locked="0"/>
    </xf>
    <xf numFmtId="49" fontId="14" fillId="5" borderId="28" xfId="2" applyNumberFormat="1" applyFont="1" applyFill="1" applyBorder="1" applyProtection="1">
      <protection locked="0"/>
    </xf>
    <xf numFmtId="0" fontId="7" fillId="5" borderId="28" xfId="0" applyFont="1" applyFill="1" applyBorder="1" applyProtection="1">
      <protection locked="0"/>
    </xf>
    <xf numFmtId="42" fontId="3" fillId="5" borderId="29" xfId="1" applyNumberFormat="1" applyFont="1" applyFill="1" applyBorder="1" applyAlignment="1" applyProtection="1">
      <alignment horizontal="right"/>
      <protection locked="0"/>
    </xf>
    <xf numFmtId="0" fontId="7" fillId="0" borderId="0" xfId="0" applyFont="1"/>
    <xf numFmtId="42" fontId="3" fillId="4" borderId="30" xfId="3" applyNumberFormat="1" applyFont="1" applyFill="1" applyBorder="1" applyAlignment="1" applyProtection="1">
      <alignment horizontal="right" wrapText="1"/>
      <protection locked="0"/>
    </xf>
    <xf numFmtId="42" fontId="3" fillId="0" borderId="30" xfId="3" applyNumberFormat="1" applyFont="1" applyFill="1" applyBorder="1" applyAlignment="1" applyProtection="1">
      <alignment horizontal="center" wrapText="1"/>
      <protection locked="0"/>
    </xf>
    <xf numFmtId="0" fontId="3" fillId="5" borderId="30" xfId="2" applyFont="1" applyFill="1" applyBorder="1" applyAlignment="1" applyProtection="1">
      <alignment vertical="center" wrapText="1"/>
      <protection locked="0"/>
    </xf>
    <xf numFmtId="49" fontId="7" fillId="5" borderId="30" xfId="3" applyNumberFormat="1" applyFont="1" applyFill="1" applyBorder="1" applyAlignment="1" applyProtection="1">
      <alignment horizontal="center" wrapText="1"/>
      <protection locked="0"/>
    </xf>
    <xf numFmtId="6" fontId="7" fillId="5" borderId="30" xfId="3" applyNumberFormat="1" applyFont="1" applyFill="1" applyBorder="1" applyAlignment="1" applyProtection="1">
      <alignment horizontal="center"/>
      <protection locked="0"/>
    </xf>
    <xf numFmtId="42" fontId="3" fillId="5" borderId="30" xfId="1" applyNumberFormat="1" applyFont="1" applyFill="1" applyBorder="1" applyAlignment="1" applyProtection="1">
      <alignment horizontal="right"/>
      <protection locked="0"/>
    </xf>
    <xf numFmtId="6" fontId="3" fillId="5" borderId="30" xfId="1" applyNumberFormat="1" applyFont="1" applyFill="1" applyBorder="1" applyAlignment="1" applyProtection="1">
      <alignment horizontal="right"/>
      <protection locked="0"/>
    </xf>
    <xf numFmtId="42" fontId="7" fillId="5" borderId="30" xfId="1" applyNumberFormat="1" applyFont="1" applyFill="1" applyBorder="1" applyAlignment="1" applyProtection="1">
      <alignment horizontal="right"/>
      <protection locked="0"/>
    </xf>
    <xf numFmtId="0" fontId="7" fillId="5" borderId="30" xfId="0" applyFont="1" applyFill="1" applyBorder="1" applyProtection="1">
      <protection locked="0"/>
    </xf>
    <xf numFmtId="6" fontId="13" fillId="0" borderId="30" xfId="0" applyNumberFormat="1" applyFont="1" applyBorder="1" applyAlignment="1" applyProtection="1">
      <alignment vertical="center" wrapText="1"/>
      <protection locked="0"/>
    </xf>
    <xf numFmtId="49" fontId="7" fillId="0" borderId="30" xfId="0" applyNumberFormat="1" applyFont="1" applyBorder="1" applyAlignment="1" applyProtection="1">
      <alignment horizontal="center"/>
      <protection locked="0"/>
    </xf>
    <xf numFmtId="0" fontId="13" fillId="4" borderId="30" xfId="0" applyFont="1" applyFill="1" applyBorder="1" applyAlignment="1" applyProtection="1">
      <alignment horizontal="center" vertical="center" wrapText="1"/>
      <protection locked="0"/>
    </xf>
    <xf numFmtId="6" fontId="13" fillId="0" borderId="30" xfId="0" applyNumberFormat="1" applyFont="1" applyBorder="1" applyAlignment="1" applyProtection="1">
      <alignment horizontal="center" vertical="center" wrapText="1"/>
      <protection locked="0"/>
    </xf>
    <xf numFmtId="44" fontId="7" fillId="0" borderId="30" xfId="1" applyNumberFormat="1" applyFont="1" applyBorder="1" applyAlignment="1" applyProtection="1">
      <alignment horizontal="center" vertical="center" wrapText="1"/>
      <protection locked="0"/>
    </xf>
    <xf numFmtId="42" fontId="13" fillId="0" borderId="30" xfId="1" applyNumberFormat="1" applyFont="1" applyBorder="1" applyAlignment="1" applyProtection="1">
      <alignment horizontal="center" vertical="center"/>
      <protection locked="0"/>
    </xf>
    <xf numFmtId="6" fontId="7" fillId="4" borderId="30" xfId="1" applyNumberFormat="1" applyFont="1" applyFill="1" applyBorder="1" applyAlignment="1" applyProtection="1">
      <alignment horizontal="center" vertical="center"/>
      <protection locked="0"/>
    </xf>
    <xf numFmtId="42" fontId="13" fillId="0" borderId="30" xfId="1" applyNumberFormat="1" applyFont="1" applyBorder="1" applyAlignment="1" applyProtection="1">
      <alignment vertical="center"/>
      <protection locked="0"/>
    </xf>
    <xf numFmtId="42" fontId="13" fillId="0" borderId="30" xfId="1" applyNumberFormat="1" applyFont="1" applyBorder="1" applyProtection="1">
      <protection locked="0"/>
    </xf>
    <xf numFmtId="38" fontId="13" fillId="0" borderId="30" xfId="1" applyNumberFormat="1" applyFont="1" applyBorder="1" applyProtection="1">
      <protection locked="0"/>
    </xf>
    <xf numFmtId="42" fontId="7" fillId="5" borderId="30" xfId="1" applyNumberFormat="1" applyFont="1" applyFill="1" applyBorder="1" applyAlignment="1" applyProtection="1">
      <alignment vertical="center"/>
      <protection locked="0"/>
    </xf>
    <xf numFmtId="6" fontId="13" fillId="0" borderId="30" xfId="0" applyNumberFormat="1" applyFont="1" applyBorder="1" applyAlignment="1" applyProtection="1">
      <alignment wrapText="1"/>
      <protection locked="0"/>
    </xf>
    <xf numFmtId="42" fontId="7" fillId="4" borderId="30" xfId="1" applyNumberFormat="1" applyFont="1" applyFill="1" applyBorder="1" applyAlignment="1" applyProtection="1">
      <alignment horizontal="center" vertical="center"/>
      <protection locked="0"/>
    </xf>
    <xf numFmtId="42" fontId="7" fillId="4" borderId="30" xfId="1" applyNumberFormat="1" applyFont="1" applyFill="1" applyBorder="1" applyProtection="1">
      <protection locked="0"/>
    </xf>
    <xf numFmtId="6" fontId="13" fillId="0" borderId="30" xfId="0" applyNumberFormat="1" applyFont="1" applyBorder="1" applyAlignment="1" applyProtection="1">
      <alignment horizontal="left" vertical="center" wrapText="1"/>
      <protection locked="0"/>
    </xf>
    <xf numFmtId="42" fontId="20" fillId="4" borderId="30" xfId="1" applyNumberFormat="1" applyFont="1" applyFill="1" applyBorder="1" applyAlignment="1" applyProtection="1">
      <alignment horizontal="center" vertical="center" wrapText="1"/>
      <protection locked="0"/>
    </xf>
    <xf numFmtId="42" fontId="7" fillId="4" borderId="30" xfId="1" applyNumberFormat="1" applyFont="1" applyFill="1" applyBorder="1" applyAlignment="1" applyProtection="1">
      <alignment vertical="center"/>
      <protection locked="0"/>
    </xf>
    <xf numFmtId="38" fontId="13" fillId="0" borderId="30" xfId="1" applyNumberFormat="1" applyFont="1" applyBorder="1" applyAlignment="1" applyProtection="1">
      <alignment vertical="center"/>
      <protection locked="0"/>
    </xf>
    <xf numFmtId="0" fontId="7" fillId="0" borderId="30" xfId="0" applyFont="1" applyBorder="1" applyAlignment="1" applyProtection="1">
      <alignment wrapText="1"/>
      <protection locked="0"/>
    </xf>
    <xf numFmtId="0" fontId="7" fillId="0" borderId="30" xfId="0" applyFont="1" applyBorder="1" applyProtection="1">
      <protection locked="0"/>
    </xf>
    <xf numFmtId="5" fontId="7" fillId="4" borderId="30" xfId="1" applyNumberFormat="1" applyFont="1" applyFill="1" applyBorder="1" applyAlignment="1" applyProtection="1">
      <alignment horizontal="center" vertical="center"/>
      <protection locked="0"/>
    </xf>
    <xf numFmtId="49" fontId="14" fillId="0" borderId="30" xfId="2" applyNumberFormat="1" applyFont="1" applyFill="1" applyBorder="1" applyProtection="1">
      <protection locked="0"/>
    </xf>
    <xf numFmtId="0" fontId="7" fillId="4" borderId="30" xfId="0" applyFont="1" applyFill="1" applyBorder="1" applyProtection="1">
      <protection locked="0"/>
    </xf>
    <xf numFmtId="42" fontId="3" fillId="4" borderId="30" xfId="1" applyNumberFormat="1" applyFont="1" applyFill="1" applyBorder="1" applyAlignment="1" applyProtection="1">
      <alignment horizontal="right"/>
      <protection locked="0"/>
    </xf>
    <xf numFmtId="6" fontId="3" fillId="4" borderId="30" xfId="1" applyNumberFormat="1" applyFont="1" applyFill="1" applyBorder="1" applyAlignment="1" applyProtection="1">
      <alignment horizontal="right"/>
      <protection locked="0"/>
    </xf>
    <xf numFmtId="42" fontId="7" fillId="0" borderId="30" xfId="0" applyNumberFormat="1" applyFont="1" applyBorder="1" applyProtection="1">
      <protection locked="0"/>
    </xf>
    <xf numFmtId="6" fontId="3" fillId="0" borderId="30" xfId="1" applyNumberFormat="1" applyFont="1" applyBorder="1" applyAlignment="1" applyProtection="1">
      <alignment horizontal="right"/>
      <protection locked="0"/>
    </xf>
    <xf numFmtId="0" fontId="7" fillId="0" borderId="30" xfId="0" applyFont="1" applyBorder="1" applyAlignment="1" applyProtection="1">
      <alignment horizontal="center"/>
      <protection locked="0"/>
    </xf>
    <xf numFmtId="42" fontId="3" fillId="0" borderId="30" xfId="1" applyNumberFormat="1" applyFont="1" applyBorder="1" applyAlignment="1" applyProtection="1">
      <alignment horizontal="right"/>
      <protection locked="0"/>
    </xf>
    <xf numFmtId="0" fontId="3" fillId="0" borderId="30" xfId="0" applyFont="1" applyBorder="1" applyAlignment="1" applyProtection="1">
      <alignment vertical="center"/>
      <protection locked="0"/>
    </xf>
    <xf numFmtId="49" fontId="7" fillId="0" borderId="30" xfId="0" applyNumberFormat="1" applyFont="1" applyBorder="1" applyAlignment="1" applyProtection="1">
      <alignment horizontal="center" vertical="center"/>
      <protection locked="0"/>
    </xf>
    <xf numFmtId="42" fontId="20" fillId="4" borderId="30" xfId="1" applyNumberFormat="1" applyFont="1" applyFill="1" applyBorder="1" applyAlignment="1" applyProtection="1">
      <alignment horizontal="center" vertical="center"/>
      <protection locked="0"/>
    </xf>
    <xf numFmtId="6" fontId="20" fillId="0" borderId="30" xfId="0" applyNumberFormat="1" applyFont="1" applyBorder="1" applyAlignment="1" applyProtection="1">
      <alignment vertical="center" wrapText="1"/>
      <protection locked="0"/>
    </xf>
    <xf numFmtId="38" fontId="13" fillId="0" borderId="30" xfId="1" applyNumberFormat="1" applyFont="1" applyBorder="1" applyAlignment="1" applyProtection="1">
      <alignment horizontal="center" vertical="center"/>
      <protection locked="0"/>
    </xf>
    <xf numFmtId="0" fontId="13" fillId="4" borderId="30" xfId="0" applyFont="1" applyFill="1" applyBorder="1" applyAlignment="1" applyProtection="1">
      <alignment vertical="center" wrapText="1"/>
      <protection locked="0"/>
    </xf>
    <xf numFmtId="49" fontId="13" fillId="0" borderId="30" xfId="2" applyNumberFormat="1" applyFont="1" applyFill="1" applyBorder="1" applyAlignment="1" applyProtection="1">
      <alignment horizontal="center"/>
      <protection locked="0"/>
    </xf>
    <xf numFmtId="6" fontId="13" fillId="0" borderId="30" xfId="0" applyNumberFormat="1" applyFont="1" applyBorder="1" applyAlignment="1" applyProtection="1">
      <alignment horizontal="left" wrapText="1"/>
      <protection locked="0"/>
    </xf>
    <xf numFmtId="0" fontId="13" fillId="4" borderId="30" xfId="0" applyFont="1" applyFill="1" applyBorder="1" applyAlignment="1" applyProtection="1">
      <alignment horizontal="center" wrapText="1"/>
      <protection locked="0"/>
    </xf>
    <xf numFmtId="6" fontId="13" fillId="0" borderId="30" xfId="0" applyNumberFormat="1" applyFont="1" applyBorder="1" applyAlignment="1" applyProtection="1">
      <alignment horizontal="center" wrapText="1"/>
      <protection locked="0"/>
    </xf>
    <xf numFmtId="41" fontId="20" fillId="4" borderId="30" xfId="0" applyNumberFormat="1" applyFont="1" applyFill="1" applyBorder="1" applyAlignment="1" applyProtection="1">
      <alignment wrapText="1"/>
      <protection locked="0"/>
    </xf>
    <xf numFmtId="0" fontId="3" fillId="0" borderId="30" xfId="3" applyFont="1" applyFill="1" applyBorder="1" applyAlignment="1" applyProtection="1">
      <alignment wrapText="1"/>
      <protection locked="0"/>
    </xf>
    <xf numFmtId="6" fontId="7" fillId="0" borderId="30" xfId="0" applyNumberFormat="1" applyFont="1" applyBorder="1" applyAlignment="1" applyProtection="1">
      <alignment wrapText="1"/>
      <protection locked="0"/>
    </xf>
    <xf numFmtId="6" fontId="7" fillId="4" borderId="30" xfId="0" applyNumberFormat="1" applyFont="1" applyFill="1" applyBorder="1" applyAlignment="1" applyProtection="1">
      <alignment wrapText="1"/>
      <protection locked="0"/>
    </xf>
    <xf numFmtId="0" fontId="3" fillId="0" borderId="36" xfId="3" applyFont="1" applyFill="1" applyBorder="1" applyAlignment="1" applyProtection="1">
      <alignment wrapText="1"/>
      <protection locked="0"/>
    </xf>
    <xf numFmtId="49" fontId="7" fillId="0" borderId="36" xfId="0" applyNumberFormat="1" applyFont="1" applyBorder="1" applyAlignment="1" applyProtection="1">
      <alignment horizontal="center"/>
      <protection locked="0"/>
    </xf>
    <xf numFmtId="6" fontId="7" fillId="0" borderId="36" xfId="0" applyNumberFormat="1" applyFont="1" applyBorder="1" applyAlignment="1" applyProtection="1">
      <alignment wrapText="1"/>
      <protection locked="0"/>
    </xf>
    <xf numFmtId="6" fontId="7" fillId="4" borderId="36" xfId="0" applyNumberFormat="1" applyFont="1" applyFill="1" applyBorder="1" applyAlignment="1" applyProtection="1">
      <alignment wrapText="1"/>
      <protection locked="0"/>
    </xf>
    <xf numFmtId="42" fontId="3" fillId="4" borderId="36" xfId="1" applyNumberFormat="1" applyFont="1" applyFill="1" applyBorder="1" applyAlignment="1" applyProtection="1">
      <alignment horizontal="right"/>
      <protection locked="0"/>
    </xf>
    <xf numFmtId="6" fontId="3" fillId="4" borderId="36" xfId="1" applyNumberFormat="1" applyFont="1" applyFill="1" applyBorder="1" applyAlignment="1" applyProtection="1">
      <alignment horizontal="right"/>
      <protection locked="0"/>
    </xf>
    <xf numFmtId="42" fontId="7" fillId="0" borderId="36" xfId="0" applyNumberFormat="1" applyFont="1" applyBorder="1" applyProtection="1">
      <protection locked="0"/>
    </xf>
    <xf numFmtId="0" fontId="7" fillId="0" borderId="36" xfId="0" applyFont="1" applyBorder="1" applyProtection="1">
      <protection locked="0"/>
    </xf>
    <xf numFmtId="6" fontId="3" fillId="0" borderId="36" xfId="1" applyNumberFormat="1" applyFont="1" applyBorder="1" applyAlignment="1" applyProtection="1">
      <alignment horizontal="right"/>
      <protection locked="0"/>
    </xf>
    <xf numFmtId="6" fontId="14" fillId="5" borderId="37" xfId="2" applyNumberFormat="1" applyFont="1" applyFill="1" applyBorder="1" applyAlignment="1" applyProtection="1">
      <alignment vertical="center" wrapText="1"/>
      <protection locked="0"/>
    </xf>
    <xf numFmtId="49" fontId="14" fillId="5" borderId="37" xfId="2" applyNumberFormat="1" applyFont="1" applyFill="1" applyBorder="1" applyProtection="1">
      <protection locked="0"/>
    </xf>
    <xf numFmtId="0" fontId="7" fillId="5" borderId="37" xfId="0" applyFont="1" applyFill="1" applyBorder="1" applyProtection="1">
      <protection locked="0"/>
    </xf>
    <xf numFmtId="42" fontId="3" fillId="5" borderId="37" xfId="1" applyNumberFormat="1" applyFont="1" applyFill="1" applyBorder="1" applyAlignment="1" applyProtection="1">
      <alignment horizontal="right"/>
      <protection locked="0"/>
    </xf>
    <xf numFmtId="0" fontId="7" fillId="0" borderId="0" xfId="0" applyFont="1" applyAlignment="1" applyProtection="1">
      <alignment horizontal="center"/>
      <protection locked="0"/>
    </xf>
    <xf numFmtId="0" fontId="3" fillId="5" borderId="30" xfId="2" applyFont="1" applyFill="1" applyBorder="1" applyAlignment="1" applyProtection="1">
      <alignment vertical="center"/>
      <protection locked="0"/>
    </xf>
    <xf numFmtId="0" fontId="7" fillId="0" borderId="32" xfId="0" applyFont="1" applyBorder="1" applyProtection="1">
      <protection locked="0"/>
    </xf>
    <xf numFmtId="49" fontId="14" fillId="0" borderId="32" xfId="2" applyNumberFormat="1" applyFont="1" applyFill="1" applyBorder="1" applyProtection="1">
      <protection locked="0"/>
    </xf>
    <xf numFmtId="0" fontId="7" fillId="0" borderId="32" xfId="0" applyFont="1" applyBorder="1" applyAlignment="1" applyProtection="1">
      <alignment horizontal="center"/>
      <protection locked="0"/>
    </xf>
    <xf numFmtId="0" fontId="7" fillId="4" borderId="32" xfId="0" applyFont="1" applyFill="1" applyBorder="1" applyProtection="1">
      <protection locked="0"/>
    </xf>
    <xf numFmtId="42" fontId="3" fillId="5" borderId="32" xfId="1" applyNumberFormat="1" applyFont="1" applyFill="1" applyBorder="1" applyAlignment="1" applyProtection="1">
      <alignment horizontal="right"/>
      <protection locked="0"/>
    </xf>
    <xf numFmtId="0" fontId="7" fillId="4" borderId="0" xfId="0" applyFont="1" applyFill="1" applyProtection="1">
      <protection locked="0"/>
    </xf>
    <xf numFmtId="0" fontId="3" fillId="5" borderId="33" xfId="2" applyFont="1" applyFill="1" applyBorder="1" applyAlignment="1" applyProtection="1">
      <alignment vertical="center"/>
      <protection locked="0"/>
    </xf>
    <xf numFmtId="49" fontId="7" fillId="5" borderId="33" xfId="3" applyNumberFormat="1" applyFont="1" applyFill="1" applyBorder="1" applyAlignment="1" applyProtection="1">
      <alignment horizontal="center" wrapText="1"/>
      <protection locked="0"/>
    </xf>
    <xf numFmtId="6" fontId="7" fillId="5" borderId="33" xfId="3" applyNumberFormat="1" applyFont="1" applyFill="1" applyBorder="1" applyAlignment="1" applyProtection="1">
      <alignment horizontal="center"/>
      <protection locked="0"/>
    </xf>
    <xf numFmtId="6" fontId="3" fillId="5" borderId="33" xfId="1" applyNumberFormat="1" applyFont="1" applyFill="1" applyBorder="1" applyAlignment="1" applyProtection="1">
      <alignment horizontal="right"/>
      <protection locked="0"/>
    </xf>
    <xf numFmtId="41" fontId="7" fillId="4" borderId="30" xfId="0" applyNumberFormat="1" applyFont="1" applyFill="1" applyBorder="1" applyAlignment="1" applyProtection="1">
      <alignment wrapText="1"/>
      <protection locked="0"/>
    </xf>
    <xf numFmtId="41" fontId="13" fillId="0" borderId="30" xfId="1" applyNumberFormat="1" applyFont="1" applyBorder="1" applyProtection="1">
      <protection locked="0"/>
    </xf>
    <xf numFmtId="0" fontId="7" fillId="4" borderId="30" xfId="0" applyFont="1" applyFill="1" applyBorder="1" applyAlignment="1" applyProtection="1">
      <alignment horizontal="left" shrinkToFit="1"/>
      <protection locked="0"/>
    </xf>
    <xf numFmtId="49" fontId="7" fillId="0" borderId="30" xfId="0" applyNumberFormat="1" applyFont="1" applyBorder="1" applyAlignment="1" applyProtection="1">
      <alignment horizontal="center" shrinkToFit="1"/>
      <protection locked="0"/>
    </xf>
    <xf numFmtId="6" fontId="7" fillId="4" borderId="30" xfId="0" applyNumberFormat="1" applyFont="1" applyFill="1" applyBorder="1" applyAlignment="1" applyProtection="1">
      <alignment shrinkToFit="1"/>
      <protection locked="0"/>
    </xf>
    <xf numFmtId="6" fontId="7" fillId="4" borderId="30" xfId="0" applyNumberFormat="1" applyFont="1" applyFill="1" applyBorder="1" applyAlignment="1" applyProtection="1">
      <alignment horizontal="center" wrapText="1"/>
      <protection locked="0"/>
    </xf>
    <xf numFmtId="6" fontId="7" fillId="4" borderId="30" xfId="1" applyNumberFormat="1" applyFont="1" applyFill="1" applyBorder="1" applyAlignment="1" applyProtection="1">
      <alignment vertical="center"/>
      <protection locked="0"/>
    </xf>
    <xf numFmtId="0" fontId="7" fillId="5" borderId="33" xfId="0" applyFont="1" applyFill="1" applyBorder="1" applyProtection="1">
      <protection locked="0"/>
    </xf>
    <xf numFmtId="6" fontId="7" fillId="5" borderId="30" xfId="1" applyNumberFormat="1" applyFont="1" applyFill="1" applyBorder="1" applyAlignment="1" applyProtection="1">
      <alignment vertical="center"/>
      <protection locked="0"/>
    </xf>
    <xf numFmtId="0" fontId="7" fillId="4" borderId="30" xfId="0" applyFont="1" applyFill="1" applyBorder="1" applyAlignment="1" applyProtection="1">
      <alignment horizontal="center" wrapText="1"/>
      <protection locked="0"/>
    </xf>
    <xf numFmtId="6" fontId="13" fillId="4" borderId="30" xfId="0" applyNumberFormat="1" applyFont="1" applyFill="1" applyBorder="1" applyAlignment="1" applyProtection="1">
      <alignment horizontal="center" wrapText="1"/>
      <protection locked="0"/>
    </xf>
    <xf numFmtId="6" fontId="13" fillId="0" borderId="30" xfId="0" applyNumberFormat="1" applyFont="1" applyBorder="1" applyAlignment="1" applyProtection="1">
      <alignment shrinkToFit="1"/>
      <protection locked="0"/>
    </xf>
    <xf numFmtId="0" fontId="3" fillId="0" borderId="32" xfId="3" applyFont="1" applyFill="1" applyBorder="1" applyProtection="1">
      <protection locked="0"/>
    </xf>
    <xf numFmtId="49" fontId="7" fillId="0" borderId="32" xfId="0" applyNumberFormat="1" applyFont="1" applyBorder="1" applyAlignment="1" applyProtection="1">
      <alignment horizontal="center"/>
      <protection locked="0"/>
    </xf>
    <xf numFmtId="6" fontId="7" fillId="0" borderId="32" xfId="0" applyNumberFormat="1" applyFont="1" applyBorder="1" applyAlignment="1" applyProtection="1">
      <alignment wrapText="1"/>
      <protection locked="0"/>
    </xf>
    <xf numFmtId="6" fontId="7" fillId="4" borderId="32" xfId="0" applyNumberFormat="1" applyFont="1" applyFill="1" applyBorder="1" applyAlignment="1" applyProtection="1">
      <alignment wrapText="1"/>
      <protection locked="0"/>
    </xf>
    <xf numFmtId="0" fontId="3" fillId="0" borderId="34" xfId="3" applyFont="1" applyFill="1" applyBorder="1" applyProtection="1">
      <protection locked="0"/>
    </xf>
    <xf numFmtId="49" fontId="7" fillId="0" borderId="34" xfId="0" applyNumberFormat="1" applyFont="1" applyBorder="1" applyAlignment="1" applyProtection="1">
      <alignment horizontal="center"/>
      <protection locked="0"/>
    </xf>
    <xf numFmtId="6" fontId="7" fillId="0" borderId="34" xfId="0" applyNumberFormat="1" applyFont="1" applyBorder="1" applyAlignment="1" applyProtection="1">
      <alignment wrapText="1"/>
      <protection locked="0"/>
    </xf>
    <xf numFmtId="6" fontId="7" fillId="4" borderId="34" xfId="0" applyNumberFormat="1" applyFont="1" applyFill="1" applyBorder="1" applyAlignment="1" applyProtection="1">
      <alignment wrapText="1"/>
      <protection locked="0"/>
    </xf>
    <xf numFmtId="6" fontId="3" fillId="4" borderId="34" xfId="1" applyNumberFormat="1" applyFont="1" applyFill="1" applyBorder="1" applyAlignment="1" applyProtection="1">
      <alignment horizontal="right"/>
      <protection locked="0"/>
    </xf>
    <xf numFmtId="0" fontId="7" fillId="0" borderId="34" xfId="0" applyFont="1" applyBorder="1" applyProtection="1">
      <protection locked="0"/>
    </xf>
    <xf numFmtId="6" fontId="3" fillId="0" borderId="34" xfId="1" applyNumberFormat="1" applyFont="1" applyBorder="1" applyAlignment="1" applyProtection="1">
      <alignment horizontal="right"/>
      <protection locked="0"/>
    </xf>
    <xf numFmtId="6" fontId="14" fillId="5" borderId="35" xfId="2" applyNumberFormat="1" applyFont="1" applyFill="1" applyBorder="1" applyAlignment="1" applyProtection="1">
      <alignment vertical="center"/>
      <protection locked="0"/>
    </xf>
    <xf numFmtId="49" fontId="14" fillId="5" borderId="35" xfId="2" applyNumberFormat="1" applyFont="1" applyFill="1" applyBorder="1" applyProtection="1">
      <protection locked="0"/>
    </xf>
    <xf numFmtId="0" fontId="7" fillId="5" borderId="35" xfId="0" applyFont="1" applyFill="1" applyBorder="1" applyProtection="1">
      <protection locked="0"/>
    </xf>
    <xf numFmtId="42" fontId="3" fillId="5" borderId="35" xfId="1" applyNumberFormat="1" applyFont="1" applyFill="1" applyBorder="1" applyAlignment="1" applyProtection="1">
      <alignment horizontal="right"/>
      <protection locked="0"/>
    </xf>
    <xf numFmtId="6" fontId="7" fillId="4" borderId="4" xfId="1" applyNumberFormat="1" applyFont="1" applyFill="1" applyBorder="1" applyAlignment="1" applyProtection="1">
      <alignment vertical="center"/>
      <protection locked="0"/>
    </xf>
    <xf numFmtId="0" fontId="14" fillId="0" borderId="30" xfId="3" applyFont="1" applyFill="1" applyBorder="1" applyAlignment="1" applyProtection="1">
      <alignment horizontal="center"/>
      <protection locked="0"/>
    </xf>
    <xf numFmtId="0" fontId="14" fillId="4" borderId="30" xfId="3" applyFont="1" applyFill="1" applyBorder="1" applyAlignment="1" applyProtection="1">
      <alignment horizontal="right" wrapText="1"/>
      <protection locked="0"/>
    </xf>
    <xf numFmtId="0" fontId="14" fillId="0" borderId="30" xfId="3" applyFont="1" applyFill="1" applyBorder="1" applyAlignment="1" applyProtection="1">
      <alignment horizontal="right" wrapText="1"/>
      <protection locked="0"/>
    </xf>
    <xf numFmtId="0" fontId="14" fillId="0" borderId="30" xfId="3" applyFont="1" applyFill="1" applyBorder="1" applyAlignment="1" applyProtection="1">
      <alignment horizontal="center" wrapText="1"/>
      <protection locked="0"/>
    </xf>
    <xf numFmtId="0" fontId="14" fillId="5" borderId="30" xfId="2" applyFont="1" applyFill="1" applyBorder="1" applyAlignment="1" applyProtection="1">
      <alignment vertical="center"/>
      <protection locked="0"/>
    </xf>
    <xf numFmtId="49" fontId="13" fillId="5" borderId="30" xfId="3" applyNumberFormat="1" applyFont="1" applyFill="1" applyBorder="1" applyAlignment="1" applyProtection="1">
      <alignment horizontal="center" wrapText="1"/>
      <protection locked="0"/>
    </xf>
    <xf numFmtId="6" fontId="13" fillId="5" borderId="30" xfId="3" applyNumberFormat="1" applyFont="1" applyFill="1" applyBorder="1" applyAlignment="1" applyProtection="1">
      <alignment horizontal="center"/>
      <protection locked="0"/>
    </xf>
    <xf numFmtId="6" fontId="14" fillId="5" borderId="30" xfId="1" applyNumberFormat="1" applyFont="1" applyFill="1" applyBorder="1" applyAlignment="1" applyProtection="1">
      <alignment horizontal="right"/>
      <protection locked="0"/>
    </xf>
    <xf numFmtId="0" fontId="13" fillId="5" borderId="30" xfId="0" applyFont="1" applyFill="1" applyBorder="1" applyProtection="1">
      <protection locked="0"/>
    </xf>
    <xf numFmtId="6" fontId="13" fillId="0" borderId="30" xfId="0" applyNumberFormat="1" applyFont="1" applyBorder="1" applyAlignment="1" applyProtection="1">
      <alignment vertical="center"/>
      <protection locked="0"/>
    </xf>
    <xf numFmtId="0" fontId="13" fillId="0" borderId="30" xfId="0" applyFont="1" applyBorder="1" applyAlignment="1" applyProtection="1">
      <alignment horizontal="center" vertical="center"/>
      <protection locked="0"/>
    </xf>
    <xf numFmtId="6" fontId="13" fillId="0" borderId="30" xfId="0" applyNumberFormat="1" applyFont="1" applyBorder="1" applyAlignment="1" applyProtection="1">
      <alignment vertical="top"/>
      <protection locked="0"/>
    </xf>
    <xf numFmtId="0" fontId="13" fillId="4" borderId="30" xfId="0" applyFont="1" applyFill="1" applyBorder="1" applyAlignment="1" applyProtection="1">
      <alignment horizontal="center" vertical="center"/>
      <protection locked="0"/>
    </xf>
    <xf numFmtId="44" fontId="13" fillId="0" borderId="30" xfId="1" applyNumberFormat="1" applyFont="1" applyBorder="1" applyAlignment="1" applyProtection="1">
      <alignment horizontal="center" vertical="center" wrapText="1"/>
      <protection locked="0"/>
    </xf>
    <xf numFmtId="42" fontId="13" fillId="4" borderId="30" xfId="1" applyNumberFormat="1" applyFont="1" applyFill="1" applyBorder="1" applyAlignment="1" applyProtection="1">
      <alignment vertical="center"/>
      <protection locked="0"/>
    </xf>
    <xf numFmtId="42" fontId="13" fillId="5" borderId="30" xfId="1" applyNumberFormat="1" applyFont="1" applyFill="1" applyBorder="1" applyAlignment="1" applyProtection="1">
      <alignment vertical="center"/>
      <protection locked="0"/>
    </xf>
    <xf numFmtId="0" fontId="13" fillId="0" borderId="30" xfId="0" applyFont="1" applyBorder="1" applyProtection="1">
      <protection locked="0"/>
    </xf>
    <xf numFmtId="0" fontId="13" fillId="0" borderId="30" xfId="0" applyFont="1" applyBorder="1" applyAlignment="1" applyProtection="1">
      <alignment horizontal="center"/>
      <protection locked="0"/>
    </xf>
    <xf numFmtId="0" fontId="13" fillId="4" borderId="30" xfId="0" applyFont="1" applyFill="1" applyBorder="1" applyProtection="1">
      <protection locked="0"/>
    </xf>
    <xf numFmtId="42" fontId="14" fillId="5" borderId="30" xfId="1" applyNumberFormat="1" applyFont="1" applyFill="1" applyBorder="1" applyAlignment="1" applyProtection="1">
      <alignment horizontal="right"/>
      <protection locked="0"/>
    </xf>
    <xf numFmtId="6" fontId="14" fillId="4" borderId="30" xfId="1" applyNumberFormat="1" applyFont="1" applyFill="1" applyBorder="1" applyAlignment="1" applyProtection="1">
      <alignment horizontal="right"/>
      <protection locked="0"/>
    </xf>
    <xf numFmtId="6" fontId="14" fillId="0" borderId="30" xfId="1" applyNumberFormat="1" applyFont="1" applyBorder="1" applyAlignment="1" applyProtection="1">
      <alignment horizontal="right"/>
      <protection locked="0"/>
    </xf>
    <xf numFmtId="49" fontId="13" fillId="0" borderId="30" xfId="0" applyNumberFormat="1" applyFont="1" applyBorder="1" applyAlignment="1" applyProtection="1">
      <alignment horizontal="center"/>
      <protection locked="0"/>
    </xf>
    <xf numFmtId="41" fontId="13" fillId="4" borderId="30" xfId="0" applyNumberFormat="1" applyFont="1" applyFill="1" applyBorder="1" applyAlignment="1" applyProtection="1">
      <alignment wrapText="1"/>
      <protection locked="0"/>
    </xf>
    <xf numFmtId="0" fontId="14" fillId="0" borderId="30" xfId="0" applyFont="1" applyBorder="1" applyAlignment="1" applyProtection="1">
      <alignment vertical="center"/>
      <protection locked="0"/>
    </xf>
    <xf numFmtId="0" fontId="14" fillId="0" borderId="30" xfId="3" applyFont="1" applyFill="1" applyBorder="1" applyProtection="1">
      <protection locked="0"/>
    </xf>
    <xf numFmtId="6" fontId="13" fillId="4" borderId="30" xfId="0" applyNumberFormat="1" applyFont="1" applyFill="1" applyBorder="1" applyAlignment="1" applyProtection="1">
      <alignment wrapText="1"/>
      <protection locked="0"/>
    </xf>
    <xf numFmtId="0" fontId="14" fillId="0" borderId="36" xfId="3" applyFont="1" applyFill="1" applyBorder="1" applyProtection="1">
      <protection locked="0"/>
    </xf>
    <xf numFmtId="49" fontId="13" fillId="0" borderId="36" xfId="0" applyNumberFormat="1" applyFont="1" applyBorder="1" applyAlignment="1" applyProtection="1">
      <alignment horizontal="center"/>
      <protection locked="0"/>
    </xf>
    <xf numFmtId="6" fontId="13" fillId="0" borderId="36" xfId="0" applyNumberFormat="1" applyFont="1" applyBorder="1" applyAlignment="1" applyProtection="1">
      <alignment wrapText="1"/>
      <protection locked="0"/>
    </xf>
    <xf numFmtId="6" fontId="13" fillId="4" borderId="36" xfId="0" applyNumberFormat="1" applyFont="1" applyFill="1" applyBorder="1" applyAlignment="1" applyProtection="1">
      <alignment wrapText="1"/>
      <protection locked="0"/>
    </xf>
    <xf numFmtId="6" fontId="14" fillId="4" borderId="36" xfId="1" applyNumberFormat="1" applyFont="1" applyFill="1" applyBorder="1" applyAlignment="1" applyProtection="1">
      <alignment horizontal="right"/>
      <protection locked="0"/>
    </xf>
    <xf numFmtId="0" fontId="13" fillId="0" borderId="36" xfId="0" applyFont="1" applyBorder="1" applyProtection="1">
      <protection locked="0"/>
    </xf>
    <xf numFmtId="6" fontId="14" fillId="0" borderId="36" xfId="1" applyNumberFormat="1" applyFont="1" applyBorder="1" applyAlignment="1" applyProtection="1">
      <alignment horizontal="right"/>
      <protection locked="0"/>
    </xf>
    <xf numFmtId="6" fontId="14" fillId="5" borderId="37" xfId="2" applyNumberFormat="1" applyFont="1" applyFill="1" applyBorder="1" applyAlignment="1" applyProtection="1">
      <alignment vertical="center"/>
      <protection locked="0"/>
    </xf>
    <xf numFmtId="0" fontId="13" fillId="5" borderId="37" xfId="0" applyFont="1" applyFill="1" applyBorder="1" applyProtection="1">
      <protection locked="0"/>
    </xf>
    <xf numFmtId="42" fontId="14" fillId="5" borderId="37" xfId="1" applyNumberFormat="1" applyFont="1" applyFill="1" applyBorder="1" applyAlignment="1" applyProtection="1">
      <alignment horizontal="right"/>
      <protection locked="0"/>
    </xf>
    <xf numFmtId="0" fontId="7" fillId="0" borderId="30" xfId="0" applyFont="1" applyBorder="1" applyAlignment="1">
      <alignment horizontal="left" vertical="top" wrapText="1"/>
    </xf>
    <xf numFmtId="6" fontId="7" fillId="0" borderId="30" xfId="0" applyNumberFormat="1" applyFont="1" applyBorder="1" applyAlignment="1">
      <alignment vertical="top" wrapText="1"/>
    </xf>
    <xf numFmtId="0" fontId="7" fillId="4" borderId="30" xfId="0" applyFont="1" applyFill="1" applyBorder="1" applyAlignment="1" applyProtection="1">
      <alignment horizontal="center" vertical="center" wrapText="1"/>
      <protection locked="0"/>
    </xf>
    <xf numFmtId="6" fontId="7" fillId="0" borderId="30" xfId="0" applyNumberFormat="1" applyFont="1" applyBorder="1" applyAlignment="1" applyProtection="1">
      <alignment horizontal="center" vertical="center" wrapText="1"/>
      <protection locked="0"/>
    </xf>
    <xf numFmtId="165" fontId="13" fillId="0" borderId="30" xfId="4" applyNumberFormat="1" applyFont="1" applyBorder="1" applyProtection="1">
      <protection locked="0"/>
    </xf>
    <xf numFmtId="165" fontId="7" fillId="4" borderId="30" xfId="4" applyNumberFormat="1" applyFont="1" applyFill="1" applyBorder="1" applyAlignment="1" applyProtection="1">
      <alignment vertical="center"/>
      <protection locked="0"/>
    </xf>
    <xf numFmtId="0" fontId="3" fillId="0" borderId="30" xfId="3" applyFont="1" applyFill="1" applyBorder="1" applyProtection="1">
      <protection locked="0"/>
    </xf>
    <xf numFmtId="0" fontId="3" fillId="0" borderId="36" xfId="3" applyFont="1" applyFill="1" applyBorder="1" applyProtection="1">
      <protection locked="0"/>
    </xf>
    <xf numFmtId="6" fontId="7" fillId="0" borderId="30" xfId="5" applyNumberFormat="1" applyFont="1" applyFill="1" applyBorder="1" applyAlignment="1" applyProtection="1">
      <alignment vertical="center"/>
      <protection locked="0"/>
    </xf>
    <xf numFmtId="6" fontId="13" fillId="0" borderId="30" xfId="0" applyNumberFormat="1" applyFont="1" applyBorder="1" applyProtection="1">
      <protection locked="0"/>
    </xf>
    <xf numFmtId="6" fontId="13" fillId="0" borderId="30" xfId="0" applyNumberFormat="1" applyFont="1" applyBorder="1" applyAlignment="1" applyProtection="1">
      <alignment horizontal="center" vertical="center"/>
      <protection locked="0"/>
    </xf>
    <xf numFmtId="49" fontId="14" fillId="5" borderId="30" xfId="2" applyNumberFormat="1" applyFont="1" applyFill="1" applyBorder="1" applyProtection="1">
      <protection locked="0"/>
    </xf>
    <xf numFmtId="0" fontId="7" fillId="5" borderId="30" xfId="0" applyFont="1" applyFill="1" applyBorder="1" applyAlignment="1" applyProtection="1">
      <alignment horizontal="center"/>
      <protection locked="0"/>
    </xf>
    <xf numFmtId="49" fontId="13" fillId="4" borderId="30" xfId="0" applyNumberFormat="1" applyFont="1" applyFill="1" applyBorder="1" applyAlignment="1" applyProtection="1">
      <alignment horizontal="center" wrapText="1"/>
      <protection locked="0"/>
    </xf>
    <xf numFmtId="6" fontId="7" fillId="0" borderId="30" xfId="5" applyNumberFormat="1" applyFont="1" applyFill="1" applyBorder="1" applyAlignment="1" applyProtection="1">
      <alignment wrapText="1"/>
      <protection locked="0"/>
    </xf>
    <xf numFmtId="16" fontId="13" fillId="4" borderId="30" xfId="0" applyNumberFormat="1" applyFont="1" applyFill="1" applyBorder="1" applyAlignment="1" applyProtection="1">
      <alignment horizontal="center" wrapText="1"/>
      <protection locked="0"/>
    </xf>
    <xf numFmtId="0" fontId="3" fillId="5" borderId="30" xfId="3" applyFont="1" applyFill="1" applyBorder="1" applyProtection="1">
      <protection locked="0"/>
    </xf>
    <xf numFmtId="49" fontId="7" fillId="5" borderId="30" xfId="0" applyNumberFormat="1" applyFont="1" applyFill="1" applyBorder="1" applyAlignment="1" applyProtection="1">
      <alignment horizontal="center"/>
      <protection locked="0"/>
    </xf>
    <xf numFmtId="6" fontId="7" fillId="5" borderId="30" xfId="0" applyNumberFormat="1" applyFont="1" applyFill="1" applyBorder="1" applyAlignment="1" applyProtection="1">
      <alignment wrapText="1"/>
      <protection locked="0"/>
    </xf>
    <xf numFmtId="42" fontId="22" fillId="4" borderId="4" xfId="1" applyNumberFormat="1" applyFont="1" applyFill="1" applyBorder="1" applyAlignment="1" applyProtection="1">
      <alignment vertical="center"/>
      <protection locked="0"/>
    </xf>
    <xf numFmtId="42" fontId="22" fillId="5" borderId="4" xfId="1" applyNumberFormat="1" applyFont="1" applyFill="1" applyBorder="1" applyAlignment="1" applyProtection="1">
      <alignment vertical="center"/>
      <protection locked="0"/>
    </xf>
    <xf numFmtId="42" fontId="22" fillId="5" borderId="3" xfId="1" applyNumberFormat="1" applyFont="1" applyFill="1" applyBorder="1" applyAlignment="1" applyProtection="1">
      <alignment vertical="center"/>
      <protection locked="0"/>
    </xf>
    <xf numFmtId="0" fontId="3" fillId="0" borderId="41" xfId="0" applyFont="1" applyBorder="1" applyProtection="1">
      <protection locked="0"/>
    </xf>
    <xf numFmtId="49" fontId="3" fillId="0" borderId="41" xfId="0" applyNumberFormat="1" applyFont="1" applyBorder="1" applyProtection="1">
      <protection locked="0"/>
    </xf>
    <xf numFmtId="0" fontId="24" fillId="0" borderId="0" xfId="0" applyFont="1" applyProtection="1">
      <protection locked="0"/>
    </xf>
    <xf numFmtId="0" fontId="25" fillId="0" borderId="30" xfId="3" applyFont="1" applyFill="1" applyBorder="1" applyAlignment="1" applyProtection="1">
      <alignment horizontal="left" wrapText="1"/>
      <protection locked="0"/>
    </xf>
    <xf numFmtId="0" fontId="25" fillId="0" borderId="30" xfId="3" applyFont="1" applyFill="1" applyBorder="1" applyAlignment="1" applyProtection="1">
      <alignment horizontal="center" wrapText="1"/>
      <protection locked="0"/>
    </xf>
    <xf numFmtId="0" fontId="25" fillId="4" borderId="30" xfId="3" applyFont="1" applyFill="1" applyBorder="1" applyAlignment="1" applyProtection="1">
      <alignment horizontal="right" wrapText="1"/>
      <protection locked="0"/>
    </xf>
    <xf numFmtId="0" fontId="25" fillId="0" borderId="30" xfId="3" applyFont="1" applyFill="1" applyBorder="1" applyAlignment="1" applyProtection="1">
      <alignment horizontal="right" wrapText="1"/>
      <protection locked="0"/>
    </xf>
    <xf numFmtId="0" fontId="25" fillId="5" borderId="0" xfId="2" applyFont="1" applyFill="1" applyAlignment="1" applyProtection="1">
      <alignment vertical="center"/>
      <protection locked="0"/>
    </xf>
    <xf numFmtId="49" fontId="25" fillId="5" borderId="0" xfId="3" applyNumberFormat="1" applyFont="1" applyFill="1" applyAlignment="1" applyProtection="1">
      <alignment horizontal="center"/>
      <protection locked="0"/>
    </xf>
    <xf numFmtId="6" fontId="25" fillId="5" borderId="60" xfId="3" applyNumberFormat="1" applyFont="1" applyFill="1" applyBorder="1" applyAlignment="1" applyProtection="1">
      <alignment horizontal="center"/>
      <protection locked="0"/>
    </xf>
    <xf numFmtId="6" fontId="25" fillId="5" borderId="0" xfId="3" applyNumberFormat="1" applyFont="1" applyFill="1" applyAlignment="1" applyProtection="1">
      <alignment horizontal="center"/>
      <protection locked="0"/>
    </xf>
    <xf numFmtId="6" fontId="25" fillId="5" borderId="0" xfId="1" applyNumberFormat="1" applyFont="1" applyFill="1" applyAlignment="1" applyProtection="1">
      <alignment horizontal="right"/>
      <protection locked="0"/>
    </xf>
    <xf numFmtId="0" fontId="25" fillId="5" borderId="0" xfId="0" applyFont="1" applyFill="1" applyProtection="1">
      <protection locked="0"/>
    </xf>
    <xf numFmtId="0" fontId="25" fillId="0" borderId="41" xfId="0" applyFont="1" applyBorder="1" applyProtection="1">
      <protection locked="0"/>
    </xf>
    <xf numFmtId="49" fontId="25" fillId="0" borderId="41" xfId="0" applyNumberFormat="1" applyFont="1" applyBorder="1" applyProtection="1">
      <protection locked="0"/>
    </xf>
    <xf numFmtId="0" fontId="25" fillId="0" borderId="1" xfId="0" applyFont="1" applyBorder="1" applyProtection="1">
      <protection locked="0"/>
    </xf>
    <xf numFmtId="49" fontId="25" fillId="0" borderId="1" xfId="0" applyNumberFormat="1" applyFont="1" applyBorder="1" applyProtection="1">
      <protection locked="0"/>
    </xf>
    <xf numFmtId="6" fontId="26" fillId="0" borderId="4" xfId="0" applyNumberFormat="1" applyFont="1" applyBorder="1" applyProtection="1">
      <protection locked="0"/>
    </xf>
    <xf numFmtId="49" fontId="25" fillId="0" borderId="4" xfId="0" applyNumberFormat="1" applyFont="1" applyBorder="1" applyAlignment="1" applyProtection="1">
      <alignment horizontal="center"/>
      <protection locked="0"/>
    </xf>
    <xf numFmtId="0" fontId="26" fillId="4" borderId="4" xfId="0" applyFont="1" applyFill="1" applyBorder="1" applyAlignment="1" applyProtection="1">
      <alignment horizontal="center"/>
      <protection locked="0"/>
    </xf>
    <xf numFmtId="6" fontId="26" fillId="0" borderId="4" xfId="0" applyNumberFormat="1" applyFont="1" applyBorder="1" applyAlignment="1" applyProtection="1">
      <alignment horizontal="center"/>
      <protection locked="0"/>
    </xf>
    <xf numFmtId="6" fontId="26" fillId="4" borderId="4" xfId="0" applyNumberFormat="1" applyFont="1" applyFill="1" applyBorder="1" applyAlignment="1" applyProtection="1">
      <alignment horizontal="center"/>
      <protection locked="0"/>
    </xf>
    <xf numFmtId="42" fontId="26" fillId="0" borderId="4" xfId="1" applyNumberFormat="1" applyFont="1" applyBorder="1" applyProtection="1">
      <protection locked="0"/>
    </xf>
    <xf numFmtId="42" fontId="25" fillId="4" borderId="4" xfId="1" applyNumberFormat="1" applyFont="1" applyFill="1" applyBorder="1" applyAlignment="1" applyProtection="1">
      <alignment vertical="center"/>
      <protection locked="0"/>
    </xf>
    <xf numFmtId="42" fontId="25" fillId="5" borderId="4" xfId="1" applyNumberFormat="1" applyFont="1" applyFill="1" applyBorder="1" applyAlignment="1" applyProtection="1">
      <alignment vertical="center"/>
      <protection locked="0"/>
    </xf>
    <xf numFmtId="0" fontId="25" fillId="0" borderId="5" xfId="0" applyFont="1" applyBorder="1" applyProtection="1">
      <protection locked="0"/>
    </xf>
    <xf numFmtId="49" fontId="26" fillId="0" borderId="5" xfId="2" applyNumberFormat="1" applyFont="1" applyFill="1" applyBorder="1" applyProtection="1">
      <protection locked="0"/>
    </xf>
    <xf numFmtId="0" fontId="25" fillId="0" borderId="6" xfId="0" applyFont="1" applyBorder="1" applyProtection="1">
      <protection locked="0"/>
    </xf>
    <xf numFmtId="0" fontId="25" fillId="0" borderId="7" xfId="0" applyFont="1" applyBorder="1" applyProtection="1">
      <protection locked="0"/>
    </xf>
    <xf numFmtId="0" fontId="25" fillId="0" borderId="8" xfId="0" applyFont="1" applyBorder="1" applyAlignment="1" applyProtection="1">
      <alignment horizontal="center"/>
      <protection locked="0"/>
    </xf>
    <xf numFmtId="0" fontId="25" fillId="4" borderId="9" xfId="0" applyFont="1" applyFill="1" applyBorder="1" applyProtection="1">
      <protection locked="0"/>
    </xf>
    <xf numFmtId="42" fontId="25" fillId="5" borderId="10" xfId="1" applyNumberFormat="1" applyFont="1" applyFill="1" applyBorder="1" applyAlignment="1" applyProtection="1">
      <alignment horizontal="right"/>
      <protection locked="0"/>
    </xf>
    <xf numFmtId="0" fontId="25" fillId="0" borderId="0" xfId="0" applyFont="1" applyProtection="1">
      <protection locked="0"/>
    </xf>
    <xf numFmtId="49" fontId="26" fillId="0" borderId="0" xfId="2" applyNumberFormat="1" applyFont="1" applyFill="1" applyProtection="1">
      <protection locked="0"/>
    </xf>
    <xf numFmtId="0" fontId="25" fillId="0" borderId="11" xfId="0" applyFont="1" applyBorder="1" applyProtection="1">
      <protection locked="0"/>
    </xf>
    <xf numFmtId="0" fontId="25" fillId="4" borderId="12" xfId="0" applyFont="1" applyFill="1" applyBorder="1" applyProtection="1">
      <protection locked="0"/>
    </xf>
    <xf numFmtId="0" fontId="25" fillId="0" borderId="13" xfId="0" applyFont="1" applyBorder="1" applyProtection="1">
      <protection locked="0"/>
    </xf>
    <xf numFmtId="0" fontId="25" fillId="4" borderId="14" xfId="0" applyFont="1" applyFill="1" applyBorder="1" applyProtection="1">
      <protection locked="0"/>
    </xf>
    <xf numFmtId="6" fontId="25" fillId="4" borderId="15" xfId="1" applyNumberFormat="1" applyFont="1" applyFill="1" applyBorder="1" applyAlignment="1" applyProtection="1">
      <alignment horizontal="right"/>
      <protection locked="0"/>
    </xf>
    <xf numFmtId="6" fontId="25" fillId="4" borderId="16" xfId="1" applyNumberFormat="1" applyFont="1" applyFill="1" applyBorder="1" applyAlignment="1" applyProtection="1">
      <alignment horizontal="right"/>
      <protection locked="0"/>
    </xf>
    <xf numFmtId="6" fontId="25" fillId="0" borderId="0" xfId="1" applyNumberFormat="1" applyFont="1" applyAlignment="1" applyProtection="1">
      <alignment horizontal="right"/>
      <protection locked="0"/>
    </xf>
    <xf numFmtId="0" fontId="25" fillId="5" borderId="1" xfId="2" applyFont="1" applyFill="1" applyBorder="1" applyAlignment="1" applyProtection="1">
      <alignment vertical="center"/>
      <protection locked="0"/>
    </xf>
    <xf numFmtId="49" fontId="25" fillId="5" borderId="1" xfId="3" applyNumberFormat="1" applyFont="1" applyFill="1" applyBorder="1" applyAlignment="1" applyProtection="1">
      <alignment horizontal="center"/>
      <protection locked="0"/>
    </xf>
    <xf numFmtId="6" fontId="25" fillId="5" borderId="1" xfId="3" applyNumberFormat="1" applyFont="1" applyFill="1" applyBorder="1" applyAlignment="1" applyProtection="1">
      <alignment horizontal="center"/>
      <protection locked="0"/>
    </xf>
    <xf numFmtId="6" fontId="25" fillId="5" borderId="1" xfId="1" applyNumberFormat="1" applyFont="1" applyFill="1" applyBorder="1" applyAlignment="1" applyProtection="1">
      <alignment horizontal="right"/>
      <protection locked="0"/>
    </xf>
    <xf numFmtId="6" fontId="26" fillId="0" borderId="3" xfId="0" applyNumberFormat="1" applyFont="1" applyBorder="1" applyAlignment="1" applyProtection="1">
      <alignment vertical="center"/>
      <protection locked="0"/>
    </xf>
    <xf numFmtId="49" fontId="25" fillId="0" borderId="3" xfId="0" applyNumberFormat="1" applyFont="1" applyBorder="1" applyAlignment="1" applyProtection="1">
      <alignment horizontal="center"/>
      <protection locked="0"/>
    </xf>
    <xf numFmtId="6" fontId="26" fillId="0" borderId="3" xfId="0" applyNumberFormat="1" applyFont="1" applyBorder="1" applyProtection="1">
      <protection locked="0"/>
    </xf>
    <xf numFmtId="0" fontId="26" fillId="4" borderId="3" xfId="0" applyFont="1" applyFill="1" applyBorder="1" applyAlignment="1" applyProtection="1">
      <alignment horizontal="center"/>
      <protection locked="0"/>
    </xf>
    <xf numFmtId="6" fontId="26" fillId="0" borderId="3" xfId="0" applyNumberFormat="1" applyFont="1" applyBorder="1" applyAlignment="1" applyProtection="1">
      <alignment horizontal="center"/>
      <protection locked="0"/>
    </xf>
    <xf numFmtId="42" fontId="26" fillId="0" borderId="3" xfId="1" applyNumberFormat="1" applyFont="1" applyBorder="1" applyProtection="1">
      <protection locked="0"/>
    </xf>
    <xf numFmtId="42" fontId="25" fillId="4" borderId="3" xfId="0" applyNumberFormat="1" applyFont="1" applyFill="1" applyBorder="1" applyProtection="1">
      <protection locked="0"/>
    </xf>
    <xf numFmtId="42" fontId="25" fillId="5" borderId="3" xfId="1" applyNumberFormat="1" applyFont="1" applyFill="1" applyBorder="1" applyAlignment="1" applyProtection="1">
      <alignment vertical="center"/>
      <protection locked="0"/>
    </xf>
    <xf numFmtId="0" fontId="25" fillId="0" borderId="8" xfId="0" applyFont="1" applyBorder="1" applyProtection="1">
      <protection locked="0"/>
    </xf>
    <xf numFmtId="0" fontId="25" fillId="4" borderId="8" xfId="0" applyFont="1" applyFill="1" applyBorder="1" applyProtection="1">
      <protection locked="0"/>
    </xf>
    <xf numFmtId="42" fontId="25" fillId="5" borderId="17" xfId="1" applyNumberFormat="1" applyFont="1" applyFill="1" applyBorder="1" applyAlignment="1" applyProtection="1">
      <alignment horizontal="right"/>
      <protection locked="0"/>
    </xf>
    <xf numFmtId="0" fontId="25" fillId="4" borderId="13" xfId="0" applyFont="1" applyFill="1" applyBorder="1" applyProtection="1">
      <protection locked="0"/>
    </xf>
    <xf numFmtId="0" fontId="25" fillId="4" borderId="18" xfId="0" applyFont="1" applyFill="1" applyBorder="1" applyProtection="1">
      <protection locked="0"/>
    </xf>
    <xf numFmtId="6" fontId="25" fillId="4" borderId="19" xfId="1" applyNumberFormat="1" applyFont="1" applyFill="1" applyBorder="1" applyAlignment="1" applyProtection="1">
      <alignment horizontal="right"/>
      <protection locked="0"/>
    </xf>
    <xf numFmtId="0" fontId="25" fillId="0" borderId="0" xfId="0" applyFont="1" applyAlignment="1" applyProtection="1">
      <alignment vertical="center"/>
      <protection locked="0"/>
    </xf>
    <xf numFmtId="6" fontId="25" fillId="4" borderId="0" xfId="1" applyNumberFormat="1" applyFont="1" applyFill="1" applyAlignment="1" applyProtection="1">
      <alignment horizontal="right"/>
      <protection locked="0"/>
    </xf>
    <xf numFmtId="6" fontId="8" fillId="0" borderId="62" xfId="0" applyNumberFormat="1" applyFont="1" applyBorder="1" applyProtection="1">
      <protection locked="0"/>
    </xf>
    <xf numFmtId="49" fontId="24" fillId="0" borderId="63" xfId="0" applyNumberFormat="1" applyFont="1" applyBorder="1" applyAlignment="1" applyProtection="1">
      <alignment horizontal="center"/>
      <protection locked="0"/>
    </xf>
    <xf numFmtId="6" fontId="8" fillId="0" borderId="64" xfId="0" applyNumberFormat="1" applyFont="1" applyBorder="1" applyProtection="1">
      <protection locked="0"/>
    </xf>
    <xf numFmtId="0" fontId="8" fillId="4" borderId="64" xfId="0" applyFont="1" applyFill="1" applyBorder="1" applyAlignment="1" applyProtection="1">
      <alignment horizontal="center"/>
      <protection locked="0"/>
    </xf>
    <xf numFmtId="6" fontId="8" fillId="0" borderId="64" xfId="0" applyNumberFormat="1" applyFont="1" applyBorder="1" applyAlignment="1" applyProtection="1">
      <alignment horizontal="center"/>
      <protection locked="0"/>
    </xf>
    <xf numFmtId="6" fontId="8" fillId="4" borderId="61" xfId="0" applyNumberFormat="1" applyFont="1" applyFill="1" applyBorder="1" applyAlignment="1" applyProtection="1">
      <alignment horizontal="center"/>
      <protection locked="0"/>
    </xf>
    <xf numFmtId="42" fontId="8" fillId="0" borderId="62" xfId="1" applyNumberFormat="1" applyFont="1" applyBorder="1" applyProtection="1">
      <protection locked="0"/>
    </xf>
    <xf numFmtId="42" fontId="24" fillId="4" borderId="23" xfId="1" applyNumberFormat="1" applyFont="1" applyFill="1" applyBorder="1" applyAlignment="1" applyProtection="1">
      <alignment vertical="center"/>
      <protection locked="0"/>
    </xf>
    <xf numFmtId="42" fontId="24" fillId="5" borderId="4" xfId="1" applyNumberFormat="1" applyFont="1" applyFill="1" applyBorder="1" applyAlignment="1" applyProtection="1">
      <alignment vertical="center"/>
      <protection locked="0"/>
    </xf>
    <xf numFmtId="6" fontId="8" fillId="0" borderId="38" xfId="0" applyNumberFormat="1" applyFont="1" applyBorder="1" applyProtection="1">
      <protection locked="0"/>
    </xf>
    <xf numFmtId="49" fontId="24" fillId="0" borderId="38" xfId="0" applyNumberFormat="1" applyFont="1" applyBorder="1" applyAlignment="1" applyProtection="1">
      <alignment horizontal="center"/>
      <protection locked="0"/>
    </xf>
    <xf numFmtId="0" fontId="8" fillId="4" borderId="38" xfId="0" applyFont="1" applyFill="1" applyBorder="1" applyAlignment="1" applyProtection="1">
      <alignment horizontal="center"/>
      <protection locked="0"/>
    </xf>
    <xf numFmtId="6" fontId="8" fillId="0" borderId="38" xfId="0" applyNumberFormat="1" applyFont="1" applyBorder="1" applyAlignment="1" applyProtection="1">
      <alignment horizontal="center"/>
      <protection locked="0"/>
    </xf>
    <xf numFmtId="42" fontId="8" fillId="0" borderId="38" xfId="1" applyNumberFormat="1" applyFont="1" applyBorder="1" applyProtection="1">
      <protection locked="0"/>
    </xf>
    <xf numFmtId="42" fontId="24" fillId="4" borderId="38" xfId="1" applyNumberFormat="1" applyFont="1" applyFill="1" applyBorder="1" applyAlignment="1" applyProtection="1">
      <alignment vertical="center"/>
      <protection locked="0"/>
    </xf>
    <xf numFmtId="0" fontId="24" fillId="0" borderId="38" xfId="0" applyFont="1" applyBorder="1" applyProtection="1">
      <protection locked="0"/>
    </xf>
    <xf numFmtId="42" fontId="24" fillId="5" borderId="2" xfId="1" applyNumberFormat="1" applyFont="1" applyFill="1" applyBorder="1" applyAlignment="1" applyProtection="1">
      <alignment vertical="center"/>
      <protection locked="0"/>
    </xf>
    <xf numFmtId="49" fontId="8" fillId="0" borderId="38" xfId="2" applyNumberFormat="1" applyFont="1" applyFill="1" applyBorder="1" applyAlignment="1" applyProtection="1">
      <alignment horizontal="center"/>
      <protection locked="0"/>
    </xf>
    <xf numFmtId="0" fontId="24" fillId="4" borderId="38" xfId="0" applyFont="1" applyFill="1" applyBorder="1" applyProtection="1">
      <protection locked="0"/>
    </xf>
    <xf numFmtId="0" fontId="24" fillId="0" borderId="38" xfId="0" applyFont="1" applyBorder="1" applyAlignment="1" applyProtection="1">
      <alignment horizontal="center"/>
      <protection locked="0"/>
    </xf>
    <xf numFmtId="6" fontId="8" fillId="4" borderId="38" xfId="0" applyNumberFormat="1" applyFont="1" applyFill="1" applyBorder="1" applyAlignment="1" applyProtection="1">
      <alignment horizontal="center"/>
      <protection locked="0"/>
    </xf>
    <xf numFmtId="0" fontId="25" fillId="4" borderId="65" xfId="0" applyFont="1" applyFill="1" applyBorder="1" applyProtection="1">
      <protection locked="0"/>
    </xf>
    <xf numFmtId="42" fontId="25" fillId="5" borderId="23" xfId="1" applyNumberFormat="1" applyFont="1" applyFill="1" applyBorder="1" applyAlignment="1" applyProtection="1">
      <alignment horizontal="right"/>
      <protection locked="0"/>
    </xf>
    <xf numFmtId="0" fontId="25" fillId="0" borderId="21" xfId="0" applyFont="1" applyBorder="1" applyProtection="1">
      <protection locked="0"/>
    </xf>
    <xf numFmtId="0" fontId="25" fillId="4" borderId="21" xfId="0" applyFont="1" applyFill="1" applyBorder="1" applyProtection="1">
      <protection locked="0"/>
    </xf>
    <xf numFmtId="0" fontId="25" fillId="4" borderId="22" xfId="0" applyFont="1" applyFill="1" applyBorder="1" applyProtection="1">
      <protection locked="0"/>
    </xf>
    <xf numFmtId="6" fontId="25" fillId="4" borderId="23" xfId="1" applyNumberFormat="1" applyFont="1" applyFill="1" applyBorder="1" applyAlignment="1" applyProtection="1">
      <alignment horizontal="right"/>
      <protection locked="0"/>
    </xf>
    <xf numFmtId="6" fontId="8" fillId="0" borderId="3" xfId="0" applyNumberFormat="1" applyFont="1" applyBorder="1" applyProtection="1">
      <protection locked="0"/>
    </xf>
    <xf numFmtId="49" fontId="24" fillId="0" borderId="3" xfId="0" applyNumberFormat="1" applyFont="1" applyBorder="1" applyAlignment="1" applyProtection="1">
      <alignment horizontal="center"/>
      <protection locked="0"/>
    </xf>
    <xf numFmtId="0" fontId="8" fillId="4" borderId="3" xfId="0" applyFont="1" applyFill="1" applyBorder="1" applyAlignment="1" applyProtection="1">
      <alignment horizontal="center"/>
      <protection locked="0"/>
    </xf>
    <xf numFmtId="6" fontId="8" fillId="0" borderId="3" xfId="0" applyNumberFormat="1" applyFont="1" applyBorder="1" applyAlignment="1" applyProtection="1">
      <alignment horizontal="center"/>
      <protection locked="0"/>
    </xf>
    <xf numFmtId="42" fontId="8" fillId="0" borderId="3" xfId="1" applyNumberFormat="1" applyFont="1" applyBorder="1" applyProtection="1">
      <protection locked="0"/>
    </xf>
    <xf numFmtId="42" fontId="24" fillId="4" borderId="4" xfId="1" applyNumberFormat="1" applyFont="1" applyFill="1" applyBorder="1" applyAlignment="1" applyProtection="1">
      <alignment vertical="center"/>
      <protection locked="0"/>
    </xf>
    <xf numFmtId="49" fontId="24" fillId="0" borderId="0" xfId="0" applyNumberFormat="1" applyFont="1" applyProtection="1">
      <protection locked="0"/>
    </xf>
    <xf numFmtId="0" fontId="25" fillId="0" borderId="8" xfId="3" applyFont="1" applyFill="1" applyBorder="1" applyProtection="1">
      <protection locked="0"/>
    </xf>
    <xf numFmtId="49" fontId="25" fillId="0" borderId="8" xfId="0" applyNumberFormat="1" applyFont="1" applyBorder="1" applyAlignment="1" applyProtection="1">
      <alignment horizontal="center"/>
      <protection locked="0"/>
    </xf>
    <xf numFmtId="6" fontId="25" fillId="0" borderId="8" xfId="0" applyNumberFormat="1" applyFont="1" applyBorder="1" applyProtection="1">
      <protection locked="0"/>
    </xf>
    <xf numFmtId="6" fontId="25" fillId="4" borderId="8" xfId="0" applyNumberFormat="1" applyFont="1" applyFill="1" applyBorder="1" applyProtection="1">
      <protection locked="0"/>
    </xf>
    <xf numFmtId="6" fontId="25" fillId="4" borderId="9" xfId="0" applyNumberFormat="1" applyFont="1" applyFill="1" applyBorder="1" applyProtection="1">
      <protection locked="0"/>
    </xf>
    <xf numFmtId="0" fontId="25" fillId="0" borderId="24" xfId="3" applyFont="1" applyFill="1" applyBorder="1" applyProtection="1">
      <protection locked="0"/>
    </xf>
    <xf numFmtId="49" fontId="25" fillId="0" borderId="24" xfId="0" applyNumberFormat="1" applyFont="1" applyBorder="1" applyAlignment="1" applyProtection="1">
      <alignment horizontal="center"/>
      <protection locked="0"/>
    </xf>
    <xf numFmtId="6" fontId="25" fillId="0" borderId="24" xfId="0" applyNumberFormat="1" applyFont="1" applyBorder="1" applyProtection="1">
      <protection locked="0"/>
    </xf>
    <xf numFmtId="6" fontId="25" fillId="4" borderId="24" xfId="0" applyNumberFormat="1" applyFont="1" applyFill="1" applyBorder="1" applyProtection="1">
      <protection locked="0"/>
    </xf>
    <xf numFmtId="6" fontId="25" fillId="4" borderId="25" xfId="0" applyNumberFormat="1" applyFont="1" applyFill="1" applyBorder="1" applyProtection="1">
      <protection locked="0"/>
    </xf>
    <xf numFmtId="6" fontId="25" fillId="4" borderId="26" xfId="1" applyNumberFormat="1" applyFont="1" applyFill="1" applyBorder="1" applyAlignment="1" applyProtection="1">
      <alignment horizontal="right"/>
      <protection locked="0"/>
    </xf>
    <xf numFmtId="0" fontId="25" fillId="0" borderId="27" xfId="0" applyFont="1" applyBorder="1" applyProtection="1">
      <protection locked="0"/>
    </xf>
    <xf numFmtId="6" fontId="26" fillId="5" borderId="28" xfId="2" applyNumberFormat="1" applyFont="1" applyFill="1" applyBorder="1" applyAlignment="1" applyProtection="1">
      <alignment vertical="center"/>
      <protection locked="0"/>
    </xf>
    <xf numFmtId="49" fontId="26" fillId="5" borderId="28" xfId="2" applyNumberFormat="1" applyFont="1" applyFill="1" applyBorder="1" applyProtection="1">
      <protection locked="0"/>
    </xf>
    <xf numFmtId="0" fontId="25" fillId="5" borderId="28" xfId="0" applyFont="1" applyFill="1" applyBorder="1" applyProtection="1">
      <protection locked="0"/>
    </xf>
    <xf numFmtId="42" fontId="25" fillId="5" borderId="29" xfId="1" applyNumberFormat="1" applyFont="1" applyFill="1" applyBorder="1" applyAlignment="1" applyProtection="1">
      <alignment horizontal="right"/>
      <protection locked="0"/>
    </xf>
    <xf numFmtId="49" fontId="7" fillId="5" borderId="1" xfId="3" applyNumberFormat="1" applyFont="1" applyFill="1" applyBorder="1" applyAlignment="1" applyProtection="1">
      <alignment horizontal="center"/>
      <protection locked="0"/>
    </xf>
    <xf numFmtId="6" fontId="7" fillId="5" borderId="2" xfId="3" applyNumberFormat="1" applyFont="1" applyFill="1" applyBorder="1" applyAlignment="1" applyProtection="1">
      <alignment horizontal="center" wrapText="1"/>
      <protection locked="0"/>
    </xf>
    <xf numFmtId="6" fontId="12" fillId="5" borderId="1" xfId="1" applyNumberFormat="1" applyFont="1" applyFill="1" applyBorder="1" applyAlignment="1" applyProtection="1">
      <alignment horizontal="right"/>
      <protection locked="0"/>
    </xf>
    <xf numFmtId="6" fontId="13" fillId="0" borderId="3" xfId="0" applyNumberFormat="1" applyFont="1" applyBorder="1" applyAlignment="1" applyProtection="1">
      <alignment vertical="center"/>
      <protection locked="0"/>
    </xf>
    <xf numFmtId="0" fontId="13" fillId="4" borderId="3" xfId="0" applyFont="1" applyFill="1" applyBorder="1" applyAlignment="1" applyProtection="1">
      <alignment horizontal="center" vertical="center"/>
      <protection locked="0"/>
    </xf>
    <xf numFmtId="6" fontId="13" fillId="0" borderId="3" xfId="0" applyNumberFormat="1" applyFont="1" applyBorder="1" applyAlignment="1" applyProtection="1">
      <alignment horizontal="center" vertical="center"/>
      <protection locked="0"/>
    </xf>
    <xf numFmtId="6" fontId="13" fillId="4" borderId="3" xfId="0" applyNumberFormat="1" applyFont="1" applyFill="1" applyBorder="1" applyAlignment="1" applyProtection="1">
      <alignment horizontal="center" vertical="center"/>
      <protection locked="0"/>
    </xf>
    <xf numFmtId="42" fontId="13" fillId="0" borderId="3" xfId="1" applyNumberFormat="1" applyFont="1" applyBorder="1" applyAlignment="1" applyProtection="1">
      <alignment vertical="center"/>
      <protection locked="0"/>
    </xf>
    <xf numFmtId="0" fontId="22" fillId="0" borderId="5" xfId="0" applyFont="1" applyBorder="1" applyProtection="1">
      <protection locked="0"/>
    </xf>
    <xf numFmtId="49" fontId="21" fillId="0" borderId="5" xfId="2" applyNumberFormat="1" applyFont="1" applyFill="1" applyBorder="1" applyProtection="1">
      <protection locked="0"/>
    </xf>
    <xf numFmtId="0" fontId="22" fillId="0" borderId="6" xfId="0" applyFont="1" applyBorder="1" applyAlignment="1" applyProtection="1">
      <alignment wrapText="1"/>
      <protection locked="0"/>
    </xf>
    <xf numFmtId="0" fontId="22" fillId="0" borderId="7" xfId="0" applyFont="1" applyBorder="1" applyProtection="1">
      <protection locked="0"/>
    </xf>
    <xf numFmtId="0" fontId="22" fillId="0" borderId="8" xfId="0" applyFont="1" applyBorder="1" applyAlignment="1" applyProtection="1">
      <alignment horizontal="center"/>
      <protection locked="0"/>
    </xf>
    <xf numFmtId="0" fontId="22" fillId="4" borderId="9" xfId="0" applyFont="1" applyFill="1" applyBorder="1" applyProtection="1">
      <protection locked="0"/>
    </xf>
    <xf numFmtId="42" fontId="12" fillId="5" borderId="10" xfId="1" applyNumberFormat="1" applyFont="1" applyFill="1" applyBorder="1" applyAlignment="1" applyProtection="1">
      <alignment horizontal="right"/>
      <protection locked="0"/>
    </xf>
    <xf numFmtId="0" fontId="22" fillId="0" borderId="0" xfId="0" applyFont="1" applyProtection="1">
      <protection locked="0"/>
    </xf>
    <xf numFmtId="49" fontId="21" fillId="0" borderId="0" xfId="2" applyNumberFormat="1" applyFont="1" applyFill="1" applyProtection="1">
      <protection locked="0"/>
    </xf>
    <xf numFmtId="0" fontId="22" fillId="0" borderId="11" xfId="0" applyFont="1" applyBorder="1" applyAlignment="1" applyProtection="1">
      <alignment wrapText="1"/>
      <protection locked="0"/>
    </xf>
    <xf numFmtId="0" fontId="22" fillId="4" borderId="12" xfId="0" applyFont="1" applyFill="1" applyBorder="1" applyProtection="1">
      <protection locked="0"/>
    </xf>
    <xf numFmtId="0" fontId="22" fillId="0" borderId="13" xfId="0" applyFont="1" applyBorder="1" applyProtection="1">
      <protection locked="0"/>
    </xf>
    <xf numFmtId="0" fontId="22" fillId="4" borderId="14" xfId="0" applyFont="1" applyFill="1" applyBorder="1" applyProtection="1">
      <protection locked="0"/>
    </xf>
    <xf numFmtId="6" fontId="12" fillId="4" borderId="15" xfId="1" applyNumberFormat="1" applyFont="1" applyFill="1" applyBorder="1" applyAlignment="1" applyProtection="1">
      <alignment horizontal="right"/>
      <protection locked="0"/>
    </xf>
    <xf numFmtId="6" fontId="12" fillId="4" borderId="16" xfId="1" applyNumberFormat="1" applyFont="1" applyFill="1" applyBorder="1" applyAlignment="1" applyProtection="1">
      <alignment horizontal="right"/>
      <protection locked="0"/>
    </xf>
    <xf numFmtId="6" fontId="12" fillId="0" borderId="0" xfId="1" applyNumberFormat="1" applyFont="1" applyAlignment="1" applyProtection="1">
      <alignment horizontal="right"/>
      <protection locked="0"/>
    </xf>
    <xf numFmtId="6" fontId="7" fillId="5" borderId="1" xfId="3" applyNumberFormat="1" applyFont="1" applyFill="1" applyBorder="1" applyAlignment="1" applyProtection="1">
      <alignment horizontal="center" wrapText="1"/>
      <protection locked="0"/>
    </xf>
    <xf numFmtId="0" fontId="13" fillId="4" borderId="3" xfId="0" applyFont="1" applyFill="1" applyBorder="1" applyAlignment="1" applyProtection="1">
      <alignment horizontal="center"/>
      <protection locked="0"/>
    </xf>
    <xf numFmtId="6" fontId="13" fillId="0" borderId="3" xfId="0" applyNumberFormat="1" applyFont="1" applyBorder="1" applyAlignment="1" applyProtection="1">
      <alignment horizontal="center"/>
      <protection locked="0"/>
    </xf>
    <xf numFmtId="6" fontId="13" fillId="0" borderId="3" xfId="0" applyNumberFormat="1" applyFont="1" applyBorder="1" applyProtection="1">
      <protection locked="0"/>
    </xf>
    <xf numFmtId="42" fontId="27" fillId="0" borderId="3" xfId="1" applyNumberFormat="1" applyFont="1" applyBorder="1" applyProtection="1">
      <protection locked="0"/>
    </xf>
    <xf numFmtId="42" fontId="22" fillId="4" borderId="3" xfId="0" applyNumberFormat="1" applyFont="1" applyFill="1" applyBorder="1" applyProtection="1">
      <protection locked="0"/>
    </xf>
    <xf numFmtId="0" fontId="22" fillId="0" borderId="8" xfId="0" applyFont="1" applyBorder="1" applyAlignment="1" applyProtection="1">
      <alignment wrapText="1"/>
      <protection locked="0"/>
    </xf>
    <xf numFmtId="0" fontId="22" fillId="4" borderId="8" xfId="0" applyFont="1" applyFill="1" applyBorder="1" applyProtection="1">
      <protection locked="0"/>
    </xf>
    <xf numFmtId="42" fontId="12" fillId="5" borderId="17" xfId="1" applyNumberFormat="1" applyFont="1" applyFill="1" applyBorder="1" applyAlignment="1" applyProtection="1">
      <alignment horizontal="right"/>
      <protection locked="0"/>
    </xf>
    <xf numFmtId="0" fontId="22" fillId="0" borderId="13" xfId="0" applyFont="1" applyBorder="1" applyAlignment="1" applyProtection="1">
      <alignment wrapText="1"/>
      <protection locked="0"/>
    </xf>
    <xf numFmtId="0" fontId="22" fillId="4" borderId="13" xfId="0" applyFont="1" applyFill="1" applyBorder="1" applyProtection="1">
      <protection locked="0"/>
    </xf>
    <xf numFmtId="0" fontId="22" fillId="4" borderId="18" xfId="0" applyFont="1" applyFill="1" applyBorder="1" applyProtection="1">
      <protection locked="0"/>
    </xf>
    <xf numFmtId="6" fontId="12" fillId="4" borderId="19" xfId="1" applyNumberFormat="1" applyFont="1" applyFill="1" applyBorder="1" applyAlignment="1" applyProtection="1">
      <alignment horizontal="right"/>
      <protection locked="0"/>
    </xf>
    <xf numFmtId="6" fontId="12" fillId="4" borderId="0" xfId="1" applyNumberFormat="1" applyFont="1" applyFill="1" applyAlignment="1" applyProtection="1">
      <alignment horizontal="right"/>
      <protection locked="0"/>
    </xf>
    <xf numFmtId="42" fontId="7" fillId="4" borderId="4" xfId="1" applyNumberFormat="1" applyFont="1" applyFill="1" applyBorder="1" applyAlignment="1" applyProtection="1">
      <alignment horizontal="center" vertical="center"/>
      <protection locked="0"/>
    </xf>
    <xf numFmtId="0" fontId="7" fillId="0" borderId="5" xfId="0" applyFont="1" applyBorder="1" applyAlignment="1" applyProtection="1">
      <alignment vertical="center"/>
      <protection locked="0"/>
    </xf>
    <xf numFmtId="0" fontId="22" fillId="4" borderId="20" xfId="0" applyFont="1" applyFill="1" applyBorder="1" applyProtection="1">
      <protection locked="0"/>
    </xf>
    <xf numFmtId="0" fontId="22" fillId="0" borderId="21" xfId="0" applyFont="1" applyBorder="1" applyAlignment="1" applyProtection="1">
      <alignment wrapText="1"/>
      <protection locked="0"/>
    </xf>
    <xf numFmtId="0" fontId="22" fillId="4" borderId="21" xfId="0" applyFont="1" applyFill="1" applyBorder="1" applyProtection="1">
      <protection locked="0"/>
    </xf>
    <xf numFmtId="0" fontId="22" fillId="0" borderId="21" xfId="0" applyFont="1" applyBorder="1" applyProtection="1">
      <protection locked="0"/>
    </xf>
    <xf numFmtId="0" fontId="22" fillId="4" borderId="22" xfId="0" applyFont="1" applyFill="1" applyBorder="1" applyProtection="1">
      <protection locked="0"/>
    </xf>
    <xf numFmtId="6" fontId="12" fillId="4" borderId="23" xfId="1" applyNumberFormat="1" applyFont="1" applyFill="1" applyBorder="1" applyAlignment="1" applyProtection="1">
      <alignment horizontal="right"/>
      <protection locked="0"/>
    </xf>
    <xf numFmtId="0" fontId="22" fillId="5" borderId="0" xfId="0" applyFont="1" applyFill="1" applyProtection="1">
      <protection locked="0"/>
    </xf>
    <xf numFmtId="0" fontId="12" fillId="0" borderId="8" xfId="3" applyFont="1" applyFill="1" applyBorder="1" applyProtection="1">
      <protection locked="0"/>
    </xf>
    <xf numFmtId="6" fontId="7" fillId="4" borderId="8" xfId="0" applyNumberFormat="1" applyFont="1" applyFill="1" applyBorder="1" applyProtection="1">
      <protection locked="0"/>
    </xf>
    <xf numFmtId="6" fontId="7" fillId="0" borderId="8" xfId="0" applyNumberFormat="1" applyFont="1" applyBorder="1" applyProtection="1">
      <protection locked="0"/>
    </xf>
    <xf numFmtId="6" fontId="7" fillId="4" borderId="9" xfId="0" applyNumberFormat="1" applyFont="1" applyFill="1" applyBorder="1" applyProtection="1">
      <protection locked="0"/>
    </xf>
    <xf numFmtId="0" fontId="12" fillId="0" borderId="24" xfId="3" applyFont="1" applyFill="1" applyBorder="1" applyProtection="1">
      <protection locked="0"/>
    </xf>
    <xf numFmtId="6" fontId="7" fillId="4" borderId="24" xfId="0" applyNumberFormat="1" applyFont="1" applyFill="1" applyBorder="1" applyProtection="1">
      <protection locked="0"/>
    </xf>
    <xf numFmtId="6" fontId="7" fillId="0" borderId="24" xfId="0" applyNumberFormat="1" applyFont="1" applyBorder="1" applyProtection="1">
      <protection locked="0"/>
    </xf>
    <xf numFmtId="6" fontId="7" fillId="4" borderId="25" xfId="0" applyNumberFormat="1" applyFont="1" applyFill="1" applyBorder="1" applyProtection="1">
      <protection locked="0"/>
    </xf>
    <xf numFmtId="6" fontId="12" fillId="4" borderId="26" xfId="1" applyNumberFormat="1" applyFont="1" applyFill="1" applyBorder="1" applyAlignment="1" applyProtection="1">
      <alignment horizontal="right"/>
      <protection locked="0"/>
    </xf>
    <xf numFmtId="6" fontId="21" fillId="5" borderId="28" xfId="2" applyNumberFormat="1" applyFont="1" applyFill="1" applyBorder="1" applyAlignment="1" applyProtection="1">
      <alignment vertical="center"/>
      <protection locked="0"/>
    </xf>
    <xf numFmtId="49" fontId="21" fillId="5" borderId="28" xfId="2" applyNumberFormat="1" applyFont="1" applyFill="1" applyBorder="1" applyProtection="1">
      <protection locked="0"/>
    </xf>
    <xf numFmtId="0" fontId="22" fillId="5" borderId="28" xfId="0" applyFont="1" applyFill="1" applyBorder="1" applyAlignment="1" applyProtection="1">
      <alignment wrapText="1"/>
      <protection locked="0"/>
    </xf>
    <xf numFmtId="0" fontId="22" fillId="5" borderId="28" xfId="0" applyFont="1" applyFill="1" applyBorder="1" applyProtection="1">
      <protection locked="0"/>
    </xf>
    <xf numFmtId="42" fontId="12" fillId="5" borderId="29" xfId="1" applyNumberFormat="1" applyFont="1" applyFill="1" applyBorder="1" applyAlignment="1" applyProtection="1">
      <alignment horizontal="right"/>
      <protection locked="0"/>
    </xf>
    <xf numFmtId="49" fontId="7" fillId="0" borderId="3" xfId="0" applyNumberFormat="1" applyFont="1" applyBorder="1" applyAlignment="1" applyProtection="1">
      <alignment horizontal="center" vertical="center" wrapText="1"/>
      <protection locked="0"/>
    </xf>
    <xf numFmtId="42" fontId="7" fillId="4" borderId="4" xfId="1" applyNumberFormat="1" applyFont="1" applyFill="1" applyBorder="1" applyAlignment="1" applyProtection="1">
      <alignment vertical="center" wrapText="1"/>
      <protection locked="0"/>
    </xf>
    <xf numFmtId="42" fontId="7" fillId="5" borderId="4" xfId="1" applyNumberFormat="1" applyFont="1" applyFill="1" applyBorder="1" applyAlignment="1" applyProtection="1">
      <alignment vertical="center" wrapText="1"/>
      <protection locked="0"/>
    </xf>
    <xf numFmtId="42" fontId="22" fillId="5" borderId="4" xfId="1" applyNumberFormat="1" applyFont="1" applyFill="1" applyBorder="1" applyAlignment="1" applyProtection="1">
      <alignment vertical="center" wrapText="1"/>
      <protection locked="0"/>
    </xf>
    <xf numFmtId="42" fontId="22" fillId="5" borderId="3" xfId="1" applyNumberFormat="1" applyFont="1" applyFill="1" applyBorder="1" applyAlignment="1" applyProtection="1">
      <alignment vertical="center" wrapText="1"/>
      <protection locked="0"/>
    </xf>
    <xf numFmtId="0" fontId="22" fillId="0" borderId="6" xfId="0" applyFont="1" applyBorder="1" applyProtection="1">
      <protection locked="0"/>
    </xf>
    <xf numFmtId="0" fontId="22" fillId="0" borderId="11" xfId="0" applyFont="1" applyBorder="1" applyProtection="1">
      <protection locked="0"/>
    </xf>
    <xf numFmtId="42" fontId="22" fillId="4" borderId="3" xfId="0" applyNumberFormat="1" applyFont="1" applyFill="1" applyBorder="1" applyAlignment="1" applyProtection="1">
      <alignment wrapText="1"/>
      <protection locked="0"/>
    </xf>
    <xf numFmtId="0" fontId="22" fillId="0" borderId="8" xfId="0" applyFont="1" applyBorder="1" applyProtection="1">
      <protection locked="0"/>
    </xf>
    <xf numFmtId="16" fontId="13" fillId="4" borderId="3" xfId="0" applyNumberFormat="1" applyFont="1" applyFill="1" applyBorder="1" applyAlignment="1" applyProtection="1">
      <alignment horizontal="center" wrapText="1"/>
      <protection locked="0"/>
    </xf>
    <xf numFmtId="6" fontId="13" fillId="4" borderId="3" xfId="0" applyNumberFormat="1" applyFont="1" applyFill="1" applyBorder="1" applyAlignment="1" applyProtection="1">
      <alignment horizontal="center"/>
      <protection locked="0"/>
    </xf>
    <xf numFmtId="0" fontId="3" fillId="5" borderId="0" xfId="2" applyFont="1" applyFill="1" applyAlignment="1" applyProtection="1">
      <alignment vertical="center"/>
      <protection locked="0"/>
    </xf>
    <xf numFmtId="49" fontId="3" fillId="5" borderId="0" xfId="3" applyNumberFormat="1" applyFont="1" applyFill="1" applyAlignment="1" applyProtection="1">
      <alignment horizontal="center"/>
      <protection locked="0"/>
    </xf>
    <xf numFmtId="6" fontId="3" fillId="5" borderId="60" xfId="3" applyNumberFormat="1" applyFont="1" applyFill="1" applyBorder="1" applyAlignment="1" applyProtection="1">
      <alignment horizontal="center"/>
      <protection locked="0"/>
    </xf>
    <xf numFmtId="6" fontId="3" fillId="5" borderId="0" xfId="3" applyNumberFormat="1" applyFont="1" applyFill="1" applyAlignment="1" applyProtection="1">
      <alignment horizontal="center"/>
      <protection locked="0"/>
    </xf>
    <xf numFmtId="6" fontId="3" fillId="5" borderId="0" xfId="1" applyNumberFormat="1" applyFont="1" applyFill="1" applyAlignment="1" applyProtection="1">
      <alignment horizontal="right"/>
      <protection locked="0"/>
    </xf>
    <xf numFmtId="0" fontId="3" fillId="5" borderId="0" xfId="0" applyFont="1" applyFill="1" applyProtection="1">
      <protection locked="0"/>
    </xf>
    <xf numFmtId="6" fontId="14" fillId="0" borderId="4" xfId="0" applyNumberFormat="1" applyFont="1" applyBorder="1" applyProtection="1">
      <protection locked="0"/>
    </xf>
    <xf numFmtId="49" fontId="3" fillId="0" borderId="4" xfId="0" applyNumberFormat="1" applyFont="1" applyBorder="1" applyAlignment="1" applyProtection="1">
      <alignment horizontal="center"/>
      <protection locked="0"/>
    </xf>
    <xf numFmtId="0" fontId="14" fillId="4" borderId="4" xfId="0" applyFont="1" applyFill="1" applyBorder="1" applyAlignment="1" applyProtection="1">
      <alignment horizontal="center"/>
      <protection locked="0"/>
    </xf>
    <xf numFmtId="6" fontId="14" fillId="0" borderId="4" xfId="0" applyNumberFormat="1" applyFont="1" applyBorder="1" applyAlignment="1" applyProtection="1">
      <alignment horizontal="center"/>
      <protection locked="0"/>
    </xf>
    <xf numFmtId="6" fontId="14" fillId="4" borderId="4" xfId="0" applyNumberFormat="1" applyFont="1" applyFill="1" applyBorder="1" applyAlignment="1" applyProtection="1">
      <alignment horizontal="center"/>
      <protection locked="0"/>
    </xf>
    <xf numFmtId="42" fontId="14" fillId="0" borderId="4" xfId="1" applyNumberFormat="1" applyFont="1" applyBorder="1" applyProtection="1">
      <protection locked="0"/>
    </xf>
    <xf numFmtId="42" fontId="3" fillId="4" borderId="4" xfId="1" applyNumberFormat="1" applyFont="1" applyFill="1" applyBorder="1" applyAlignment="1" applyProtection="1">
      <alignment vertical="center"/>
      <protection locked="0"/>
    </xf>
    <xf numFmtId="42" fontId="3" fillId="5" borderId="4" xfId="1" applyNumberFormat="1" applyFont="1" applyFill="1" applyBorder="1" applyAlignment="1" applyProtection="1">
      <alignment vertical="center"/>
      <protection locked="0"/>
    </xf>
    <xf numFmtId="0" fontId="3" fillId="0" borderId="5" xfId="0" applyFont="1" applyBorder="1" applyProtection="1">
      <protection locked="0"/>
    </xf>
    <xf numFmtId="0" fontId="3" fillId="0" borderId="6" xfId="0" applyFont="1" applyBorder="1" applyProtection="1">
      <protection locked="0"/>
    </xf>
    <xf numFmtId="0" fontId="3" fillId="0" borderId="7" xfId="0" applyFont="1" applyBorder="1" applyProtection="1">
      <protection locked="0"/>
    </xf>
    <xf numFmtId="0" fontId="3" fillId="0" borderId="8" xfId="0" applyFont="1" applyBorder="1" applyAlignment="1" applyProtection="1">
      <alignment horizontal="center"/>
      <protection locked="0"/>
    </xf>
    <xf numFmtId="0" fontId="3" fillId="4" borderId="9" xfId="0" applyFont="1" applyFill="1" applyBorder="1" applyProtection="1">
      <protection locked="0"/>
    </xf>
    <xf numFmtId="0" fontId="3" fillId="0" borderId="11" xfId="0" applyFont="1" applyBorder="1" applyProtection="1">
      <protection locked="0"/>
    </xf>
    <xf numFmtId="0" fontId="3" fillId="4" borderId="12" xfId="0" applyFont="1" applyFill="1" applyBorder="1" applyProtection="1">
      <protection locked="0"/>
    </xf>
    <xf numFmtId="0" fontId="3" fillId="0" borderId="13" xfId="0" applyFont="1" applyBorder="1" applyProtection="1">
      <protection locked="0"/>
    </xf>
    <xf numFmtId="0" fontId="3" fillId="4" borderId="14" xfId="0" applyFont="1" applyFill="1" applyBorder="1" applyProtection="1">
      <protection locked="0"/>
    </xf>
    <xf numFmtId="49" fontId="3" fillId="5" borderId="1" xfId="3" applyNumberFormat="1" applyFont="1" applyFill="1" applyBorder="1" applyAlignment="1" applyProtection="1">
      <alignment horizontal="center"/>
      <protection locked="0"/>
    </xf>
    <xf numFmtId="6" fontId="3" fillId="5" borderId="1" xfId="3" applyNumberFormat="1" applyFont="1" applyFill="1" applyBorder="1" applyAlignment="1" applyProtection="1">
      <alignment horizontal="center"/>
      <protection locked="0"/>
    </xf>
    <xf numFmtId="42" fontId="7" fillId="4" borderId="3" xfId="0" applyNumberFormat="1" applyFont="1" applyFill="1" applyBorder="1" applyProtection="1">
      <protection locked="0"/>
    </xf>
    <xf numFmtId="0" fontId="3" fillId="0" borderId="8" xfId="0" applyFont="1" applyBorder="1" applyProtection="1">
      <protection locked="0"/>
    </xf>
    <xf numFmtId="0" fontId="3" fillId="4" borderId="8" xfId="0" applyFont="1" applyFill="1" applyBorder="1" applyProtection="1">
      <protection locked="0"/>
    </xf>
    <xf numFmtId="0" fontId="3" fillId="4" borderId="13" xfId="0" applyFont="1" applyFill="1" applyBorder="1" applyProtection="1">
      <protection locked="0"/>
    </xf>
    <xf numFmtId="0" fontId="3" fillId="4" borderId="18" xfId="0" applyFont="1" applyFill="1" applyBorder="1" applyProtection="1">
      <protection locked="0"/>
    </xf>
    <xf numFmtId="0" fontId="3" fillId="4" borderId="20" xfId="0" applyFont="1" applyFill="1" applyBorder="1" applyProtection="1">
      <protection locked="0"/>
    </xf>
    <xf numFmtId="0" fontId="3" fillId="0" borderId="21" xfId="0" applyFont="1" applyBorder="1" applyProtection="1">
      <protection locked="0"/>
    </xf>
    <xf numFmtId="0" fontId="3" fillId="4" borderId="21" xfId="0" applyFont="1" applyFill="1" applyBorder="1" applyProtection="1">
      <protection locked="0"/>
    </xf>
    <xf numFmtId="0" fontId="3" fillId="4" borderId="22" xfId="0" applyFont="1" applyFill="1" applyBorder="1" applyProtection="1">
      <protection locked="0"/>
    </xf>
    <xf numFmtId="42" fontId="13" fillId="0" borderId="4" xfId="1" applyNumberFormat="1" applyFont="1" applyBorder="1" applyProtection="1">
      <protection locked="0"/>
    </xf>
    <xf numFmtId="49" fontId="3" fillId="0" borderId="8" xfId="0" applyNumberFormat="1" applyFont="1" applyBorder="1" applyAlignment="1" applyProtection="1">
      <alignment horizontal="center"/>
      <protection locked="0"/>
    </xf>
    <xf numFmtId="6" fontId="3" fillId="0" borderId="8" xfId="0" applyNumberFormat="1" applyFont="1" applyBorder="1" applyProtection="1">
      <protection locked="0"/>
    </xf>
    <xf numFmtId="6" fontId="3" fillId="4" borderId="8" xfId="0" applyNumberFormat="1" applyFont="1" applyFill="1" applyBorder="1" applyProtection="1">
      <protection locked="0"/>
    </xf>
    <xf numFmtId="6" fontId="3" fillId="4" borderId="9" xfId="0" applyNumberFormat="1" applyFont="1" applyFill="1" applyBorder="1" applyProtection="1">
      <protection locked="0"/>
    </xf>
    <xf numFmtId="49" fontId="3" fillId="0" borderId="24" xfId="0" applyNumberFormat="1" applyFont="1" applyBorder="1" applyAlignment="1" applyProtection="1">
      <alignment horizontal="center"/>
      <protection locked="0"/>
    </xf>
    <xf numFmtId="6" fontId="3" fillId="0" borderId="24" xfId="0" applyNumberFormat="1" applyFont="1" applyBorder="1" applyProtection="1">
      <protection locked="0"/>
    </xf>
    <xf numFmtId="6" fontId="3" fillId="4" borderId="24" xfId="0" applyNumberFormat="1" applyFont="1" applyFill="1" applyBorder="1" applyProtection="1">
      <protection locked="0"/>
    </xf>
    <xf numFmtId="6" fontId="3" fillId="4" borderId="25" xfId="0" applyNumberFormat="1" applyFont="1" applyFill="1" applyBorder="1" applyProtection="1">
      <protection locked="0"/>
    </xf>
    <xf numFmtId="0" fontId="3" fillId="0" borderId="27" xfId="0" applyFont="1" applyBorder="1" applyProtection="1">
      <protection locked="0"/>
    </xf>
    <xf numFmtId="0" fontId="3" fillId="5" borderId="28" xfId="0" applyFont="1" applyFill="1" applyBorder="1" applyProtection="1">
      <protection locked="0"/>
    </xf>
    <xf numFmtId="0" fontId="7" fillId="0" borderId="41" xfId="0" applyFont="1" applyBorder="1" applyProtection="1">
      <protection locked="0"/>
    </xf>
    <xf numFmtId="0" fontId="3" fillId="5" borderId="45" xfId="2" applyFont="1" applyFill="1" applyBorder="1" applyAlignment="1" applyProtection="1">
      <alignment vertical="center"/>
      <protection locked="0"/>
    </xf>
    <xf numFmtId="6" fontId="7" fillId="5" borderId="41" xfId="3" applyNumberFormat="1" applyFont="1" applyFill="1" applyBorder="1" applyAlignment="1" applyProtection="1">
      <alignment horizontal="center"/>
      <protection locked="0"/>
    </xf>
    <xf numFmtId="0" fontId="7" fillId="5" borderId="46" xfId="0" applyFont="1" applyFill="1" applyBorder="1" applyProtection="1">
      <protection locked="0"/>
    </xf>
    <xf numFmtId="6" fontId="13" fillId="0" borderId="40" xfId="0" applyNumberFormat="1" applyFont="1" applyBorder="1" applyAlignment="1" applyProtection="1">
      <alignment vertical="center" wrapText="1"/>
      <protection locked="0"/>
    </xf>
    <xf numFmtId="49" fontId="7" fillId="0" borderId="42" xfId="0" applyNumberFormat="1" applyFont="1" applyBorder="1" applyAlignment="1" applyProtection="1">
      <alignment horizontal="center" vertical="center"/>
      <protection locked="0"/>
    </xf>
    <xf numFmtId="6" fontId="13" fillId="0" borderId="41" xfId="0" applyNumberFormat="1" applyFont="1" applyBorder="1" applyAlignment="1" applyProtection="1">
      <alignment horizontal="left" wrapText="1"/>
      <protection locked="0"/>
    </xf>
    <xf numFmtId="0" fontId="13" fillId="4" borderId="42" xfId="0" applyFont="1" applyFill="1" applyBorder="1" applyAlignment="1" applyProtection="1">
      <alignment horizontal="center" vertical="center" wrapText="1"/>
      <protection locked="0"/>
    </xf>
    <xf numFmtId="6" fontId="13" fillId="0" borderId="42" xfId="0" applyNumberFormat="1" applyFont="1" applyBorder="1" applyAlignment="1" applyProtection="1">
      <alignment horizontal="center" vertical="center" wrapText="1"/>
      <protection locked="0"/>
    </xf>
    <xf numFmtId="44" fontId="7" fillId="0" borderId="39" xfId="1" applyNumberFormat="1" applyFont="1" applyBorder="1" applyAlignment="1" applyProtection="1">
      <alignment horizontal="center" vertical="center" wrapText="1"/>
      <protection locked="0"/>
    </xf>
    <xf numFmtId="42" fontId="7" fillId="5" borderId="47" xfId="1" applyNumberFormat="1" applyFont="1" applyFill="1" applyBorder="1" applyAlignment="1" applyProtection="1">
      <alignment vertical="center"/>
      <protection locked="0"/>
    </xf>
    <xf numFmtId="6" fontId="13" fillId="0" borderId="48" xfId="0" applyNumberFormat="1" applyFont="1" applyBorder="1" applyAlignment="1" applyProtection="1">
      <alignment vertical="center" wrapText="1"/>
      <protection locked="0"/>
    </xf>
    <xf numFmtId="6" fontId="13" fillId="0" borderId="5" xfId="0" applyNumberFormat="1" applyFont="1" applyBorder="1" applyAlignment="1" applyProtection="1">
      <alignment horizontal="left" wrapText="1"/>
      <protection locked="0"/>
    </xf>
    <xf numFmtId="44" fontId="7" fillId="0" borderId="5" xfId="1" applyNumberFormat="1" applyFont="1" applyBorder="1" applyAlignment="1" applyProtection="1">
      <alignment horizontal="center" vertical="center" wrapText="1"/>
      <protection locked="0"/>
    </xf>
    <xf numFmtId="42" fontId="7" fillId="4" borderId="23" xfId="1" applyNumberFormat="1" applyFont="1" applyFill="1" applyBorder="1" applyAlignment="1" applyProtection="1">
      <alignment vertical="center"/>
      <protection locked="0"/>
    </xf>
    <xf numFmtId="42" fontId="7" fillId="5" borderId="23" xfId="1" applyNumberFormat="1" applyFont="1" applyFill="1" applyBorder="1" applyAlignment="1" applyProtection="1">
      <alignment vertical="center"/>
      <protection locked="0"/>
    </xf>
    <xf numFmtId="42" fontId="7" fillId="5" borderId="49" xfId="1" applyNumberFormat="1" applyFont="1" applyFill="1" applyBorder="1" applyAlignment="1" applyProtection="1">
      <alignment vertical="center"/>
      <protection locked="0"/>
    </xf>
    <xf numFmtId="0" fontId="7" fillId="0" borderId="48" xfId="0" applyFont="1" applyBorder="1" applyProtection="1">
      <protection locked="0"/>
    </xf>
    <xf numFmtId="0" fontId="7" fillId="0" borderId="6" xfId="0" applyFont="1" applyBorder="1" applyAlignment="1" applyProtection="1">
      <alignment horizontal="left"/>
      <protection locked="0"/>
    </xf>
    <xf numFmtId="42" fontId="3" fillId="5" borderId="50" xfId="1" applyNumberFormat="1" applyFont="1" applyFill="1" applyBorder="1" applyAlignment="1" applyProtection="1">
      <alignment horizontal="right"/>
      <protection locked="0"/>
    </xf>
    <xf numFmtId="0" fontId="7" fillId="0" borderId="51" xfId="0" applyFont="1" applyBorder="1" applyProtection="1">
      <protection locked="0"/>
    </xf>
    <xf numFmtId="0" fontId="7" fillId="0" borderId="11" xfId="0" applyFont="1" applyBorder="1" applyAlignment="1" applyProtection="1">
      <alignment horizontal="left"/>
      <protection locked="0"/>
    </xf>
    <xf numFmtId="0" fontId="7" fillId="0" borderId="46" xfId="0" applyFont="1" applyBorder="1" applyProtection="1">
      <protection locked="0"/>
    </xf>
    <xf numFmtId="6" fontId="7" fillId="5" borderId="1" xfId="3" applyNumberFormat="1" applyFont="1" applyFill="1" applyBorder="1" applyAlignment="1" applyProtection="1">
      <alignment horizontal="left"/>
      <protection locked="0"/>
    </xf>
    <xf numFmtId="6" fontId="3" fillId="5" borderId="52" xfId="1" applyNumberFormat="1" applyFont="1" applyFill="1" applyBorder="1" applyAlignment="1" applyProtection="1">
      <alignment horizontal="right"/>
      <protection locked="0"/>
    </xf>
    <xf numFmtId="6" fontId="13" fillId="0" borderId="53" xfId="0" applyNumberFormat="1" applyFont="1" applyBorder="1" applyAlignment="1" applyProtection="1">
      <alignment wrapText="1"/>
      <protection locked="0"/>
    </xf>
    <xf numFmtId="49" fontId="7" fillId="0" borderId="4" xfId="0" applyNumberFormat="1" applyFont="1" applyBorder="1" applyAlignment="1" applyProtection="1">
      <alignment horizontal="center"/>
      <protection locked="0"/>
    </xf>
    <xf numFmtId="6" fontId="13" fillId="0" borderId="4" xfId="0" applyNumberFormat="1" applyFont="1" applyBorder="1" applyAlignment="1" applyProtection="1">
      <alignment horizontal="left" wrapText="1"/>
      <protection locked="0"/>
    </xf>
    <xf numFmtId="0" fontId="13" fillId="4" borderId="4" xfId="0" applyFont="1" applyFill="1" applyBorder="1" applyAlignment="1" applyProtection="1">
      <alignment horizontal="center" wrapText="1"/>
      <protection locked="0"/>
    </xf>
    <xf numFmtId="6" fontId="13" fillId="0" borderId="4" xfId="0" applyNumberFormat="1" applyFont="1" applyBorder="1" applyAlignment="1" applyProtection="1">
      <alignment horizontal="center" wrapText="1"/>
      <protection locked="0"/>
    </xf>
    <xf numFmtId="42" fontId="7" fillId="5" borderId="54" xfId="1" applyNumberFormat="1" applyFont="1" applyFill="1" applyBorder="1" applyAlignment="1" applyProtection="1">
      <alignment vertical="center"/>
      <protection locked="0"/>
    </xf>
    <xf numFmtId="6" fontId="13" fillId="0" borderId="55" xfId="0" applyNumberFormat="1" applyFont="1" applyBorder="1" applyAlignment="1" applyProtection="1">
      <alignment vertical="center" wrapText="1"/>
      <protection locked="0"/>
    </xf>
    <xf numFmtId="6" fontId="13" fillId="0" borderId="3" xfId="0" applyNumberFormat="1" applyFont="1" applyBorder="1" applyAlignment="1" applyProtection="1">
      <alignment horizontal="left" wrapText="1"/>
      <protection locked="0"/>
    </xf>
    <xf numFmtId="0" fontId="7" fillId="0" borderId="8" xfId="0" applyFont="1" applyBorder="1" applyAlignment="1" applyProtection="1">
      <alignment horizontal="left"/>
      <protection locked="0"/>
    </xf>
    <xf numFmtId="0" fontId="7" fillId="0" borderId="13" xfId="0" applyFont="1" applyBorder="1" applyAlignment="1" applyProtection="1">
      <alignment horizontal="left"/>
      <protection locked="0"/>
    </xf>
    <xf numFmtId="0" fontId="3" fillId="5" borderId="51" xfId="2" applyFont="1" applyFill="1" applyBorder="1" applyAlignment="1" applyProtection="1">
      <alignment vertical="center"/>
      <protection locked="0"/>
    </xf>
    <xf numFmtId="49" fontId="7" fillId="5" borderId="0" xfId="3" applyNumberFormat="1" applyFont="1" applyFill="1" applyAlignment="1" applyProtection="1">
      <alignment horizontal="center" wrapText="1"/>
      <protection locked="0"/>
    </xf>
    <xf numFmtId="6" fontId="7" fillId="5" borderId="0" xfId="3" applyNumberFormat="1" applyFont="1" applyFill="1" applyAlignment="1" applyProtection="1">
      <alignment horizontal="left"/>
      <protection locked="0"/>
    </xf>
    <xf numFmtId="6" fontId="7" fillId="5" borderId="0" xfId="3" applyNumberFormat="1" applyFont="1" applyFill="1" applyAlignment="1" applyProtection="1">
      <alignment horizontal="center"/>
      <protection locked="0"/>
    </xf>
    <xf numFmtId="6" fontId="3" fillId="5" borderId="46" xfId="1" applyNumberFormat="1" applyFont="1" applyFill="1" applyBorder="1" applyAlignment="1" applyProtection="1">
      <alignment horizontal="right"/>
      <protection locked="0"/>
    </xf>
    <xf numFmtId="0" fontId="7" fillId="0" borderId="40" xfId="2" applyFont="1" applyFill="1" applyBorder="1" applyAlignment="1" applyProtection="1">
      <alignment vertical="center"/>
      <protection locked="0"/>
    </xf>
    <xf numFmtId="49" fontId="7" fillId="0" borderId="42" xfId="3" applyNumberFormat="1" applyFont="1" applyFill="1" applyBorder="1" applyAlignment="1" applyProtection="1">
      <alignment horizontal="center" wrapText="1"/>
      <protection locked="0"/>
    </xf>
    <xf numFmtId="6" fontId="7" fillId="0" borderId="41" xfId="3" applyNumberFormat="1" applyFont="1" applyFill="1" applyBorder="1" applyAlignment="1" applyProtection="1">
      <alignment horizontal="left"/>
      <protection locked="0"/>
    </xf>
    <xf numFmtId="6" fontId="7" fillId="0" borderId="42" xfId="3" applyNumberFormat="1" applyFont="1" applyFill="1" applyBorder="1" applyAlignment="1" applyProtection="1">
      <alignment horizontal="center"/>
      <protection locked="0"/>
    </xf>
    <xf numFmtId="6" fontId="7" fillId="0" borderId="41" xfId="3" applyNumberFormat="1" applyFont="1" applyFill="1" applyBorder="1" applyAlignment="1" applyProtection="1">
      <alignment horizontal="center"/>
      <protection locked="0"/>
    </xf>
    <xf numFmtId="6" fontId="7" fillId="0" borderId="41" xfId="1" applyNumberFormat="1" applyFont="1" applyBorder="1" applyAlignment="1" applyProtection="1">
      <alignment horizontal="right"/>
      <protection locked="0"/>
    </xf>
    <xf numFmtId="6" fontId="7" fillId="0" borderId="42" xfId="1" applyNumberFormat="1" applyFont="1" applyBorder="1" applyAlignment="1" applyProtection="1">
      <alignment horizontal="right"/>
      <protection locked="0"/>
    </xf>
    <xf numFmtId="6" fontId="7" fillId="0" borderId="3" xfId="1" applyNumberFormat="1" applyFont="1" applyBorder="1" applyAlignment="1" applyProtection="1">
      <alignment horizontal="right"/>
      <protection locked="0"/>
    </xf>
    <xf numFmtId="6" fontId="7" fillId="5" borderId="3" xfId="1" applyNumberFormat="1" applyFont="1" applyFill="1" applyBorder="1" applyAlignment="1" applyProtection="1">
      <alignment horizontal="right"/>
      <protection locked="0"/>
    </xf>
    <xf numFmtId="6" fontId="7" fillId="5" borderId="41" xfId="1" applyNumberFormat="1" applyFont="1" applyFill="1" applyBorder="1" applyAlignment="1" applyProtection="1">
      <alignment horizontal="right"/>
      <protection locked="0"/>
    </xf>
    <xf numFmtId="6" fontId="7" fillId="5" borderId="47" xfId="1" applyNumberFormat="1" applyFont="1" applyFill="1" applyBorder="1" applyAlignment="1" applyProtection="1">
      <alignment horizontal="right"/>
      <protection locked="0"/>
    </xf>
    <xf numFmtId="0" fontId="7" fillId="4" borderId="51" xfId="0" applyFont="1" applyFill="1" applyBorder="1" applyAlignment="1" applyProtection="1">
      <alignment horizontal="left" wrapText="1"/>
      <protection locked="0"/>
    </xf>
    <xf numFmtId="49" fontId="7" fillId="0" borderId="43" xfId="0" applyNumberFormat="1" applyFont="1" applyBorder="1" applyAlignment="1" applyProtection="1">
      <alignment horizontal="center"/>
      <protection locked="0"/>
    </xf>
    <xf numFmtId="6" fontId="7" fillId="4" borderId="0" xfId="0" applyNumberFormat="1" applyFont="1" applyFill="1" applyAlignment="1" applyProtection="1">
      <alignment horizontal="left" wrapText="1"/>
      <protection locked="0"/>
    </xf>
    <xf numFmtId="0" fontId="7" fillId="4" borderId="43" xfId="0" applyFont="1" applyFill="1" applyBorder="1" applyAlignment="1" applyProtection="1">
      <alignment horizontal="center" wrapText="1"/>
      <protection locked="0"/>
    </xf>
    <xf numFmtId="6" fontId="13" fillId="0" borderId="44" xfId="0" applyNumberFormat="1" applyFont="1" applyBorder="1" applyAlignment="1" applyProtection="1">
      <alignment horizontal="center" wrapText="1"/>
      <protection locked="0"/>
    </xf>
    <xf numFmtId="6" fontId="13" fillId="4" borderId="2" xfId="0" applyNumberFormat="1" applyFont="1" applyFill="1" applyBorder="1" applyAlignment="1" applyProtection="1">
      <alignment horizontal="center" wrapText="1"/>
      <protection locked="0"/>
    </xf>
    <xf numFmtId="38" fontId="13" fillId="0" borderId="4" xfId="1" applyNumberFormat="1" applyFont="1" applyBorder="1" applyProtection="1">
      <protection locked="0"/>
    </xf>
    <xf numFmtId="41" fontId="13" fillId="0" borderId="4" xfId="1" applyNumberFormat="1" applyFont="1" applyBorder="1" applyProtection="1">
      <protection locked="0"/>
    </xf>
    <xf numFmtId="0" fontId="7" fillId="0" borderId="40" xfId="0" applyFont="1" applyBorder="1" applyAlignment="1">
      <alignment horizontal="left"/>
    </xf>
    <xf numFmtId="0" fontId="7" fillId="0" borderId="42" xfId="0" applyFont="1" applyBorder="1" applyAlignment="1">
      <alignment horizontal="center"/>
    </xf>
    <xf numFmtId="0" fontId="7" fillId="0" borderId="41" xfId="0" applyFont="1" applyBorder="1" applyAlignment="1">
      <alignment horizontal="left"/>
    </xf>
    <xf numFmtId="6" fontId="13" fillId="4" borderId="39" xfId="0" applyNumberFormat="1" applyFont="1" applyFill="1" applyBorder="1" applyAlignment="1" applyProtection="1">
      <alignment horizontal="center" wrapText="1"/>
      <protection locked="0"/>
    </xf>
    <xf numFmtId="6" fontId="13" fillId="0" borderId="43" xfId="0" applyNumberFormat="1" applyFont="1" applyBorder="1" applyAlignment="1" applyProtection="1">
      <alignment horizontal="center" wrapText="1"/>
      <protection locked="0"/>
    </xf>
    <xf numFmtId="6" fontId="3" fillId="5" borderId="10" xfId="1" applyNumberFormat="1" applyFont="1" applyFill="1" applyBorder="1" applyAlignment="1" applyProtection="1">
      <alignment horizontal="right"/>
      <protection locked="0"/>
    </xf>
    <xf numFmtId="0" fontId="7" fillId="0" borderId="21" xfId="0" applyFont="1" applyBorder="1" applyAlignment="1" applyProtection="1">
      <alignment horizontal="left"/>
      <protection locked="0"/>
    </xf>
    <xf numFmtId="0" fontId="7" fillId="4" borderId="55" xfId="0" applyFont="1" applyFill="1" applyBorder="1" applyAlignment="1" applyProtection="1">
      <alignment horizontal="left" wrapText="1"/>
      <protection locked="0"/>
    </xf>
    <xf numFmtId="6" fontId="13" fillId="0" borderId="55" xfId="0" applyNumberFormat="1" applyFont="1" applyBorder="1" applyAlignment="1" applyProtection="1">
      <alignment wrapText="1"/>
      <protection locked="0"/>
    </xf>
    <xf numFmtId="6" fontId="7" fillId="4" borderId="55" xfId="0" applyNumberFormat="1" applyFont="1" applyFill="1" applyBorder="1" applyAlignment="1" applyProtection="1">
      <alignment wrapText="1"/>
      <protection locked="0"/>
    </xf>
    <xf numFmtId="0" fontId="7" fillId="4" borderId="53" xfId="0" applyFont="1" applyFill="1" applyBorder="1" applyAlignment="1" applyProtection="1">
      <alignment horizontal="left" wrapText="1"/>
      <protection locked="0"/>
    </xf>
    <xf numFmtId="6" fontId="13" fillId="0" borderId="4" xfId="0" applyNumberFormat="1" applyFont="1" applyBorder="1" applyAlignment="1" applyProtection="1">
      <alignment wrapText="1"/>
      <protection locked="0"/>
    </xf>
    <xf numFmtId="0" fontId="7" fillId="0" borderId="3" xfId="0" applyFont="1" applyBorder="1" applyAlignment="1" applyProtection="1">
      <alignment horizontal="center"/>
      <protection locked="0"/>
    </xf>
    <xf numFmtId="6" fontId="7" fillId="4" borderId="4" xfId="0" applyNumberFormat="1" applyFont="1" applyFill="1" applyBorder="1" applyAlignment="1" applyProtection="1">
      <alignment wrapText="1"/>
      <protection locked="0"/>
    </xf>
    <xf numFmtId="6" fontId="7" fillId="4" borderId="4" xfId="0" applyNumberFormat="1" applyFont="1" applyFill="1" applyBorder="1" applyAlignment="1" applyProtection="1">
      <alignment horizontal="center" wrapText="1"/>
      <protection locked="0"/>
    </xf>
    <xf numFmtId="6" fontId="7" fillId="0" borderId="4" xfId="0" applyNumberFormat="1" applyFont="1" applyBorder="1" applyAlignment="1" applyProtection="1">
      <alignment horizontal="center" wrapText="1"/>
      <protection locked="0"/>
    </xf>
    <xf numFmtId="42" fontId="7" fillId="4" borderId="3" xfId="1" applyNumberFormat="1" applyFont="1" applyFill="1" applyBorder="1" applyProtection="1">
      <protection locked="0"/>
    </xf>
    <xf numFmtId="38" fontId="7" fillId="4" borderId="3" xfId="1" applyNumberFormat="1" applyFont="1" applyFill="1" applyBorder="1" applyProtection="1">
      <protection locked="0"/>
    </xf>
    <xf numFmtId="6" fontId="7" fillId="0" borderId="3" xfId="0" applyNumberFormat="1" applyFont="1" applyBorder="1" applyAlignment="1" applyProtection="1">
      <alignment wrapText="1"/>
      <protection locked="0"/>
    </xf>
    <xf numFmtId="0" fontId="7" fillId="4" borderId="3" xfId="0" applyFont="1" applyFill="1" applyBorder="1" applyAlignment="1" applyProtection="1">
      <alignment horizontal="center" wrapText="1"/>
      <protection locked="0"/>
    </xf>
    <xf numFmtId="6" fontId="7" fillId="0" borderId="3" xfId="0" applyNumberFormat="1" applyFont="1" applyBorder="1" applyAlignment="1" applyProtection="1">
      <alignment horizontal="center" wrapText="1"/>
      <protection locked="0"/>
    </xf>
    <xf numFmtId="6" fontId="7" fillId="4" borderId="3" xfId="0" applyNumberFormat="1" applyFont="1" applyFill="1" applyBorder="1" applyAlignment="1" applyProtection="1">
      <alignment horizontal="center" wrapText="1"/>
      <protection locked="0"/>
    </xf>
    <xf numFmtId="0" fontId="3" fillId="0" borderId="56" xfId="3" applyFont="1" applyFill="1" applyBorder="1" applyProtection="1">
      <protection locked="0"/>
    </xf>
    <xf numFmtId="0" fontId="3" fillId="0" borderId="57" xfId="3" applyFont="1" applyFill="1" applyBorder="1" applyProtection="1">
      <protection locked="0"/>
    </xf>
    <xf numFmtId="6" fontId="14" fillId="5" borderId="58" xfId="2" applyNumberFormat="1" applyFont="1" applyFill="1" applyBorder="1" applyAlignment="1" applyProtection="1">
      <alignment vertical="center"/>
      <protection locked="0"/>
    </xf>
    <xf numFmtId="42" fontId="3" fillId="5" borderId="59" xfId="1" applyNumberFormat="1" applyFont="1" applyFill="1" applyBorder="1" applyAlignment="1" applyProtection="1">
      <alignment horizontal="right"/>
      <protection locked="0"/>
    </xf>
    <xf numFmtId="6" fontId="13" fillId="0" borderId="5" xfId="0" applyNumberFormat="1" applyFont="1" applyBorder="1" applyAlignment="1" applyProtection="1">
      <alignment vertical="center" wrapText="1"/>
      <protection locked="0"/>
    </xf>
    <xf numFmtId="49" fontId="7" fillId="0" borderId="5" xfId="0" applyNumberFormat="1" applyFont="1" applyBorder="1" applyAlignment="1" applyProtection="1">
      <alignment horizontal="center" vertical="center"/>
      <protection locked="0"/>
    </xf>
    <xf numFmtId="6" fontId="13" fillId="0" borderId="5" xfId="0" applyNumberFormat="1" applyFont="1" applyBorder="1" applyAlignment="1" applyProtection="1">
      <alignment wrapText="1"/>
      <protection locked="0"/>
    </xf>
    <xf numFmtId="0" fontId="13" fillId="4" borderId="5" xfId="0" applyFont="1" applyFill="1" applyBorder="1" applyAlignment="1" applyProtection="1">
      <alignment horizontal="center" vertical="center" wrapText="1"/>
      <protection locked="0"/>
    </xf>
    <xf numFmtId="6" fontId="13" fillId="0" borderId="5" xfId="0" applyNumberFormat="1" applyFont="1" applyBorder="1" applyAlignment="1" applyProtection="1">
      <alignment horizontal="center" vertical="center" wrapText="1"/>
      <protection locked="0"/>
    </xf>
    <xf numFmtId="0" fontId="3" fillId="0" borderId="1" xfId="2" applyFont="1" applyFill="1" applyBorder="1" applyAlignment="1" applyProtection="1">
      <alignment vertical="center"/>
      <protection locked="0"/>
    </xf>
    <xf numFmtId="49" fontId="7" fillId="0" borderId="1" xfId="3" applyNumberFormat="1" applyFont="1" applyFill="1" applyBorder="1" applyAlignment="1" applyProtection="1">
      <alignment horizontal="center" wrapText="1"/>
      <protection locked="0"/>
    </xf>
    <xf numFmtId="6" fontId="7" fillId="0" borderId="1" xfId="3" applyNumberFormat="1" applyFont="1" applyFill="1" applyBorder="1" applyAlignment="1" applyProtection="1">
      <alignment horizontal="center"/>
      <protection locked="0"/>
    </xf>
    <xf numFmtId="6" fontId="3" fillId="0" borderId="1" xfId="1" applyNumberFormat="1" applyFont="1" applyBorder="1" applyAlignment="1" applyProtection="1">
      <alignment horizontal="right"/>
      <protection locked="0"/>
    </xf>
    <xf numFmtId="6" fontId="28" fillId="0" borderId="3" xfId="0" applyNumberFormat="1" applyFont="1" applyBorder="1" applyAlignment="1" applyProtection="1">
      <alignment vertical="center" wrapText="1"/>
      <protection locked="0"/>
    </xf>
    <xf numFmtId="49" fontId="29" fillId="0" borderId="3" xfId="0" applyNumberFormat="1" applyFont="1" applyBorder="1" applyAlignment="1" applyProtection="1">
      <alignment horizontal="center"/>
      <protection locked="0"/>
    </xf>
    <xf numFmtId="6" fontId="28" fillId="0" borderId="3" xfId="0" applyNumberFormat="1" applyFont="1" applyBorder="1" applyAlignment="1" applyProtection="1">
      <alignment wrapText="1"/>
      <protection locked="0"/>
    </xf>
    <xf numFmtId="0" fontId="28" fillId="4" borderId="3" xfId="0" applyFont="1" applyFill="1" applyBorder="1" applyAlignment="1" applyProtection="1">
      <alignment horizontal="center" wrapText="1"/>
      <protection locked="0"/>
    </xf>
    <xf numFmtId="6" fontId="28" fillId="0" borderId="3" xfId="0" applyNumberFormat="1" applyFont="1" applyBorder="1" applyAlignment="1" applyProtection="1">
      <alignment horizontal="center" wrapText="1"/>
      <protection locked="0"/>
    </xf>
    <xf numFmtId="38" fontId="28" fillId="0" borderId="3" xfId="1" applyNumberFormat="1" applyFont="1" applyBorder="1" applyProtection="1">
      <protection locked="0"/>
    </xf>
    <xf numFmtId="41" fontId="29" fillId="4" borderId="3" xfId="0" applyNumberFormat="1" applyFont="1" applyFill="1" applyBorder="1" applyAlignment="1" applyProtection="1">
      <alignment wrapText="1"/>
      <protection locked="0"/>
    </xf>
    <xf numFmtId="6" fontId="28" fillId="0" borderId="4" xfId="0" applyNumberFormat="1" applyFont="1" applyBorder="1" applyAlignment="1" applyProtection="1">
      <alignment wrapText="1"/>
      <protection locked="0"/>
    </xf>
    <xf numFmtId="49" fontId="29" fillId="0" borderId="4" xfId="0" applyNumberFormat="1" applyFont="1" applyBorder="1" applyAlignment="1" applyProtection="1">
      <alignment horizontal="center"/>
      <protection locked="0"/>
    </xf>
    <xf numFmtId="0" fontId="28" fillId="4" borderId="4" xfId="0" applyFont="1" applyFill="1" applyBorder="1" applyAlignment="1" applyProtection="1">
      <alignment horizontal="center" wrapText="1"/>
      <protection locked="0"/>
    </xf>
    <xf numFmtId="6" fontId="28" fillId="0" borderId="4" xfId="0" applyNumberFormat="1" applyFont="1" applyBorder="1" applyAlignment="1" applyProtection="1">
      <alignment horizontal="center" wrapText="1"/>
      <protection locked="0"/>
    </xf>
    <xf numFmtId="6" fontId="28" fillId="4" borderId="4" xfId="0" applyNumberFormat="1" applyFont="1" applyFill="1" applyBorder="1" applyAlignment="1" applyProtection="1">
      <alignment horizontal="center" wrapText="1"/>
      <protection locked="0"/>
    </xf>
    <xf numFmtId="38" fontId="28" fillId="0" borderId="4" xfId="1" applyNumberFormat="1" applyFont="1" applyBorder="1" applyProtection="1">
      <protection locked="0"/>
    </xf>
    <xf numFmtId="42" fontId="29" fillId="4" borderId="4" xfId="1" applyNumberFormat="1" applyFont="1" applyFill="1" applyBorder="1" applyAlignment="1" applyProtection="1">
      <alignment vertical="center"/>
      <protection locked="0"/>
    </xf>
    <xf numFmtId="6" fontId="28" fillId="4" borderId="3" xfId="0" applyNumberFormat="1" applyFont="1" applyFill="1" applyBorder="1" applyAlignment="1" applyProtection="1">
      <alignment horizontal="center" wrapText="1"/>
      <protection locked="0"/>
    </xf>
    <xf numFmtId="0" fontId="7" fillId="4" borderId="4" xfId="0" applyFont="1" applyFill="1" applyBorder="1" applyAlignment="1" applyProtection="1">
      <alignment horizontal="left" wrapText="1"/>
      <protection locked="0"/>
    </xf>
    <xf numFmtId="0" fontId="7" fillId="4" borderId="4" xfId="0" applyFont="1" applyFill="1" applyBorder="1" applyAlignment="1" applyProtection="1">
      <alignment horizontal="center" wrapText="1"/>
      <protection locked="0"/>
    </xf>
    <xf numFmtId="41" fontId="7" fillId="4" borderId="4" xfId="0" applyNumberFormat="1" applyFont="1" applyFill="1" applyBorder="1" applyAlignment="1" applyProtection="1">
      <alignment wrapText="1"/>
      <protection locked="0"/>
    </xf>
    <xf numFmtId="42" fontId="13" fillId="0" borderId="39" xfId="1" applyNumberFormat="1" applyFont="1" applyBorder="1" applyProtection="1">
      <protection locked="0"/>
    </xf>
    <xf numFmtId="0" fontId="13" fillId="4" borderId="30" xfId="0" applyFont="1" applyFill="1" applyBorder="1" applyAlignment="1" applyProtection="1">
      <alignment horizontal="center"/>
      <protection locked="0"/>
    </xf>
    <xf numFmtId="6" fontId="13" fillId="0" borderId="30" xfId="0" applyNumberFormat="1" applyFont="1" applyBorder="1" applyAlignment="1" applyProtection="1">
      <alignment horizontal="center"/>
      <protection locked="0"/>
    </xf>
    <xf numFmtId="6" fontId="13" fillId="4" borderId="30" xfId="0" applyNumberFormat="1" applyFont="1" applyFill="1" applyBorder="1" applyAlignment="1" applyProtection="1">
      <alignment horizontal="center"/>
      <protection locked="0"/>
    </xf>
    <xf numFmtId="165" fontId="13" fillId="0" borderId="30" xfId="1" applyNumberFormat="1" applyFont="1" applyBorder="1" applyProtection="1">
      <protection locked="0"/>
    </xf>
    <xf numFmtId="42" fontId="7" fillId="0" borderId="30" xfId="1" applyNumberFormat="1" applyFont="1" applyBorder="1" applyAlignment="1" applyProtection="1">
      <alignment vertical="center"/>
      <protection locked="0"/>
    </xf>
    <xf numFmtId="0" fontId="13" fillId="0" borderId="30" xfId="0" applyFont="1" applyBorder="1" applyAlignment="1" applyProtection="1">
      <alignment horizontal="center" vertical="center" wrapText="1"/>
      <protection locked="0"/>
    </xf>
    <xf numFmtId="0" fontId="7" fillId="4" borderId="30" xfId="0" applyFont="1" applyFill="1" applyBorder="1" applyAlignment="1" applyProtection="1">
      <alignment horizontal="left" vertical="center" wrapText="1"/>
      <protection locked="0"/>
    </xf>
    <xf numFmtId="6" fontId="7" fillId="4" borderId="30" xfId="0" applyNumberFormat="1" applyFont="1" applyFill="1" applyBorder="1" applyAlignment="1" applyProtection="1">
      <alignment horizontal="center" vertical="center" wrapText="1"/>
      <protection locked="0"/>
    </xf>
    <xf numFmtId="0" fontId="13" fillId="0" borderId="30" xfId="0" applyFont="1" applyBorder="1" applyAlignment="1" applyProtection="1">
      <alignment horizontal="center" wrapText="1"/>
      <protection locked="0"/>
    </xf>
    <xf numFmtId="49" fontId="13" fillId="0" borderId="30" xfId="0" applyNumberFormat="1" applyFont="1" applyBorder="1" applyAlignment="1" applyProtection="1">
      <alignment horizontal="center" vertical="center"/>
      <protection locked="0"/>
    </xf>
    <xf numFmtId="44" fontId="13" fillId="0" borderId="30" xfId="4" applyFont="1" applyBorder="1" applyAlignment="1" applyProtection="1">
      <alignment vertical="center"/>
      <protection locked="0"/>
    </xf>
    <xf numFmtId="0" fontId="14" fillId="9" borderId="30" xfId="2" applyFont="1" applyFill="1" applyBorder="1" applyAlignment="1" applyProtection="1">
      <alignment vertical="center"/>
      <protection locked="0"/>
    </xf>
    <xf numFmtId="44" fontId="13" fillId="0" borderId="30" xfId="1" applyNumberFormat="1" applyFont="1" applyBorder="1" applyProtection="1">
      <protection locked="0"/>
    </xf>
    <xf numFmtId="41" fontId="13" fillId="0" borderId="30" xfId="0" applyNumberFormat="1" applyFont="1" applyBorder="1" applyAlignment="1" applyProtection="1">
      <alignment wrapText="1"/>
      <protection locked="0"/>
    </xf>
    <xf numFmtId="49" fontId="13" fillId="9" borderId="30" xfId="3" applyNumberFormat="1" applyFont="1" applyFill="1" applyBorder="1" applyAlignment="1" applyProtection="1">
      <alignment horizontal="center" wrapText="1"/>
      <protection locked="0"/>
    </xf>
    <xf numFmtId="49" fontId="14" fillId="0" borderId="30" xfId="2" applyNumberFormat="1" applyFont="1" applyFill="1" applyBorder="1" applyAlignment="1" applyProtection="1">
      <alignment horizontal="center"/>
      <protection locked="0"/>
    </xf>
    <xf numFmtId="0" fontId="13" fillId="5" borderId="35" xfId="0" applyFont="1" applyFill="1" applyBorder="1" applyProtection="1">
      <protection locked="0"/>
    </xf>
    <xf numFmtId="42" fontId="14" fillId="5" borderId="35" xfId="1" applyNumberFormat="1" applyFont="1" applyFill="1" applyBorder="1" applyAlignment="1" applyProtection="1">
      <alignment horizontal="right"/>
      <protection locked="0"/>
    </xf>
    <xf numFmtId="0" fontId="3" fillId="0" borderId="30" xfId="3" applyFont="1" applyFill="1" applyBorder="1" applyAlignment="1" applyProtection="1">
      <alignment horizontal="left" vertical="center"/>
      <protection locked="0"/>
    </xf>
    <xf numFmtId="0" fontId="3" fillId="4" borderId="30" xfId="3" applyFont="1" applyFill="1" applyBorder="1" applyAlignment="1" applyProtection="1">
      <alignment horizontal="left" vertical="center" wrapText="1"/>
      <protection locked="0"/>
    </xf>
    <xf numFmtId="0" fontId="3" fillId="0" borderId="30" xfId="3" applyFont="1" applyFill="1" applyBorder="1" applyAlignment="1" applyProtection="1">
      <alignment horizontal="left" vertical="center" wrapText="1"/>
      <protection locked="0"/>
    </xf>
    <xf numFmtId="164" fontId="3" fillId="4" borderId="30" xfId="3" applyNumberFormat="1" applyFont="1" applyFill="1" applyBorder="1" applyAlignment="1" applyProtection="1">
      <alignment horizontal="left" vertical="center" wrapText="1"/>
      <protection locked="0"/>
    </xf>
    <xf numFmtId="164" fontId="3" fillId="0" borderId="30" xfId="3" applyNumberFormat="1" applyFont="1" applyFill="1" applyBorder="1" applyAlignment="1" applyProtection="1">
      <alignment horizontal="left" vertical="center" wrapText="1"/>
      <protection locked="0"/>
    </xf>
    <xf numFmtId="164" fontId="7" fillId="0" borderId="30" xfId="3" applyNumberFormat="1" applyFont="1" applyFill="1" applyBorder="1" applyAlignment="1" applyProtection="1">
      <alignment horizontal="left" vertical="center" wrapText="1"/>
      <protection locked="0"/>
    </xf>
    <xf numFmtId="0" fontId="3" fillId="5" borderId="30" xfId="2" applyFont="1" applyFill="1" applyBorder="1" applyAlignment="1" applyProtection="1">
      <alignment horizontal="left" vertical="center"/>
      <protection locked="0"/>
    </xf>
    <xf numFmtId="0" fontId="7" fillId="7" borderId="30" xfId="2" applyFont="1" applyFill="1" applyBorder="1" applyAlignment="1" applyProtection="1">
      <alignment horizontal="left" vertical="center"/>
      <protection locked="0"/>
    </xf>
    <xf numFmtId="49" fontId="7" fillId="7" borderId="30" xfId="3" applyNumberFormat="1" applyFont="1" applyFill="1" applyBorder="1" applyAlignment="1" applyProtection="1">
      <alignment horizontal="left" vertical="center" wrapText="1"/>
      <protection locked="0"/>
    </xf>
    <xf numFmtId="6" fontId="7" fillId="7" borderId="30" xfId="3" applyNumberFormat="1" applyFont="1" applyFill="1" applyBorder="1" applyAlignment="1" applyProtection="1">
      <alignment horizontal="left" vertical="center"/>
      <protection locked="0"/>
    </xf>
    <xf numFmtId="164" fontId="12" fillId="7" borderId="30" xfId="1" applyNumberFormat="1" applyFont="1" applyFill="1" applyBorder="1" applyAlignment="1" applyProtection="1">
      <alignment horizontal="left" vertical="center"/>
      <protection locked="0"/>
    </xf>
    <xf numFmtId="164" fontId="7" fillId="7" borderId="30" xfId="1" applyNumberFormat="1" applyFont="1" applyFill="1" applyBorder="1" applyAlignment="1" applyProtection="1">
      <alignment horizontal="left" vertical="center"/>
      <protection locked="0"/>
    </xf>
    <xf numFmtId="164" fontId="7" fillId="7" borderId="30" xfId="0" applyNumberFormat="1" applyFont="1" applyFill="1" applyBorder="1" applyAlignment="1" applyProtection="1">
      <alignment horizontal="left" vertical="center"/>
      <protection locked="0"/>
    </xf>
    <xf numFmtId="49" fontId="7" fillId="0" borderId="30" xfId="0" applyNumberFormat="1" applyFont="1" applyBorder="1" applyAlignment="1" applyProtection="1">
      <alignment horizontal="left" vertical="center"/>
      <protection locked="0"/>
    </xf>
    <xf numFmtId="0" fontId="13" fillId="4" borderId="30" xfId="0" applyFont="1" applyFill="1" applyBorder="1" applyAlignment="1" applyProtection="1">
      <alignment horizontal="left" vertical="center" wrapText="1"/>
      <protection locked="0"/>
    </xf>
    <xf numFmtId="6" fontId="13" fillId="4" borderId="30" xfId="0" applyNumberFormat="1" applyFont="1" applyFill="1" applyBorder="1" applyAlignment="1" applyProtection="1">
      <alignment horizontal="left" vertical="center" wrapText="1"/>
      <protection locked="0"/>
    </xf>
    <xf numFmtId="164" fontId="13" fillId="0" borderId="30" xfId="1" applyNumberFormat="1" applyFont="1" applyBorder="1" applyAlignment="1" applyProtection="1">
      <alignment horizontal="left" vertical="center"/>
      <protection locked="0"/>
    </xf>
    <xf numFmtId="164" fontId="7" fillId="4" borderId="30" xfId="1" applyNumberFormat="1" applyFont="1" applyFill="1" applyBorder="1" applyAlignment="1" applyProtection="1">
      <alignment horizontal="left" vertical="center"/>
      <protection locked="0"/>
    </xf>
    <xf numFmtId="164" fontId="21" fillId="0" borderId="30" xfId="1" applyNumberFormat="1" applyFont="1" applyBorder="1" applyAlignment="1" applyProtection="1">
      <alignment horizontal="left" vertical="center"/>
      <protection locked="0"/>
    </xf>
    <xf numFmtId="164" fontId="7" fillId="5" borderId="30" xfId="1" applyNumberFormat="1" applyFont="1" applyFill="1" applyBorder="1" applyAlignment="1" applyProtection="1">
      <alignment horizontal="left" vertical="center"/>
      <protection locked="0"/>
    </xf>
    <xf numFmtId="0" fontId="7" fillId="0" borderId="30" xfId="0" applyFont="1" applyBorder="1" applyAlignment="1" applyProtection="1">
      <alignment horizontal="left" vertical="center" wrapText="1"/>
      <protection locked="0"/>
    </xf>
    <xf numFmtId="0" fontId="7" fillId="0" borderId="30" xfId="0" applyFont="1" applyBorder="1" applyAlignment="1" applyProtection="1">
      <alignment horizontal="left" vertical="center"/>
      <protection locked="0"/>
    </xf>
    <xf numFmtId="6" fontId="7" fillId="4" borderId="30" xfId="0" applyNumberFormat="1" applyFont="1" applyFill="1" applyBorder="1" applyAlignment="1" applyProtection="1">
      <alignment horizontal="left" vertical="center" wrapText="1"/>
      <protection locked="0"/>
    </xf>
    <xf numFmtId="44" fontId="7" fillId="0" borderId="30" xfId="1" applyNumberFormat="1" applyFont="1" applyBorder="1" applyAlignment="1" applyProtection="1">
      <alignment horizontal="left" vertical="center" wrapText="1"/>
      <protection locked="0"/>
    </xf>
    <xf numFmtId="164" fontId="12" fillId="4" borderId="30" xfId="1" applyNumberFormat="1" applyFont="1" applyFill="1" applyBorder="1" applyAlignment="1" applyProtection="1">
      <alignment horizontal="left" vertical="center"/>
      <protection locked="0"/>
    </xf>
    <xf numFmtId="6" fontId="13" fillId="4" borderId="32" xfId="0" applyNumberFormat="1" applyFont="1" applyFill="1" applyBorder="1" applyAlignment="1" applyProtection="1">
      <alignment horizontal="left" vertical="center" wrapText="1"/>
      <protection locked="0"/>
    </xf>
    <xf numFmtId="49" fontId="7" fillId="0" borderId="32" xfId="0" applyNumberFormat="1" applyFont="1" applyBorder="1" applyAlignment="1" applyProtection="1">
      <alignment horizontal="left" vertical="center"/>
      <protection locked="0"/>
    </xf>
    <xf numFmtId="6" fontId="7" fillId="4" borderId="32" xfId="0" applyNumberFormat="1" applyFont="1" applyFill="1" applyBorder="1" applyAlignment="1" applyProtection="1">
      <alignment horizontal="left" vertical="center" wrapText="1"/>
      <protection locked="0"/>
    </xf>
    <xf numFmtId="0" fontId="7" fillId="4" borderId="32" xfId="0" applyFont="1" applyFill="1" applyBorder="1" applyAlignment="1" applyProtection="1">
      <alignment horizontal="left" vertical="center" wrapText="1"/>
      <protection locked="0"/>
    </xf>
    <xf numFmtId="6" fontId="13" fillId="0" borderId="32" xfId="0" applyNumberFormat="1" applyFont="1" applyBorder="1" applyAlignment="1" applyProtection="1">
      <alignment horizontal="left" vertical="center" wrapText="1"/>
      <protection locked="0"/>
    </xf>
    <xf numFmtId="44" fontId="7" fillId="0" borderId="32" xfId="1" applyNumberFormat="1" applyFont="1" applyBorder="1" applyAlignment="1" applyProtection="1">
      <alignment horizontal="left" vertical="center" wrapText="1"/>
      <protection locked="0"/>
    </xf>
    <xf numFmtId="164" fontId="7" fillId="4" borderId="32" xfId="1" applyNumberFormat="1" applyFont="1" applyFill="1" applyBorder="1" applyAlignment="1" applyProtection="1">
      <alignment horizontal="left" vertical="center"/>
      <protection locked="0"/>
    </xf>
    <xf numFmtId="164" fontId="12" fillId="4" borderId="32" xfId="1" applyNumberFormat="1" applyFont="1" applyFill="1" applyBorder="1" applyAlignment="1" applyProtection="1">
      <alignment horizontal="left" vertical="center"/>
      <protection locked="0"/>
    </xf>
    <xf numFmtId="164" fontId="7" fillId="5" borderId="32" xfId="1" applyNumberFormat="1" applyFont="1" applyFill="1" applyBorder="1" applyAlignment="1" applyProtection="1">
      <alignment horizontal="left" vertical="center"/>
      <protection locked="0"/>
    </xf>
    <xf numFmtId="0" fontId="7" fillId="0" borderId="38" xfId="0" applyFont="1" applyBorder="1" applyAlignment="1" applyProtection="1">
      <alignment wrapText="1"/>
      <protection locked="0"/>
    </xf>
    <xf numFmtId="49" fontId="7" fillId="0" borderId="38" xfId="0" applyNumberFormat="1" applyFont="1" applyBorder="1" applyProtection="1">
      <protection locked="0"/>
    </xf>
    <xf numFmtId="0" fontId="7" fillId="0" borderId="38" xfId="0" applyFont="1" applyBorder="1" applyAlignment="1" applyProtection="1">
      <alignment horizontal="left"/>
      <protection locked="0"/>
    </xf>
    <xf numFmtId="164" fontId="7" fillId="0" borderId="38" xfId="0" applyNumberFormat="1" applyFont="1" applyBorder="1" applyProtection="1">
      <protection locked="0"/>
    </xf>
    <xf numFmtId="164" fontId="12" fillId="0" borderId="38" xfId="0" applyNumberFormat="1" applyFont="1" applyBorder="1" applyProtection="1">
      <protection locked="0"/>
    </xf>
    <xf numFmtId="6" fontId="13" fillId="0" borderId="33" xfId="0" applyNumberFormat="1" applyFont="1" applyBorder="1" applyAlignment="1" applyProtection="1">
      <alignment horizontal="left" vertical="center" wrapText="1"/>
      <protection locked="0"/>
    </xf>
    <xf numFmtId="49" fontId="14" fillId="0" borderId="33" xfId="2" applyNumberFormat="1" applyFont="1" applyFill="1" applyBorder="1" applyAlignment="1" applyProtection="1">
      <alignment horizontal="left" vertical="center"/>
      <protection locked="0"/>
    </xf>
    <xf numFmtId="0" fontId="7" fillId="0" borderId="33" xfId="0" applyFont="1" applyBorder="1" applyAlignment="1" applyProtection="1">
      <alignment horizontal="left" vertical="center"/>
      <protection locked="0"/>
    </xf>
    <xf numFmtId="0" fontId="7" fillId="4" borderId="33" xfId="0" applyFont="1" applyFill="1" applyBorder="1" applyAlignment="1" applyProtection="1">
      <alignment horizontal="left" vertical="center"/>
      <protection locked="0"/>
    </xf>
    <xf numFmtId="164" fontId="7" fillId="5" borderId="33" xfId="1" applyNumberFormat="1" applyFont="1" applyFill="1" applyBorder="1" applyAlignment="1" applyProtection="1">
      <alignment horizontal="left" vertical="center"/>
      <protection locked="0"/>
    </xf>
    <xf numFmtId="164" fontId="12" fillId="5" borderId="33" xfId="1" applyNumberFormat="1" applyFont="1" applyFill="1" applyBorder="1" applyAlignment="1" applyProtection="1">
      <alignment horizontal="left" vertical="center"/>
      <protection locked="0"/>
    </xf>
    <xf numFmtId="49" fontId="7" fillId="5" borderId="30" xfId="3" applyNumberFormat="1" applyFont="1" applyFill="1" applyBorder="1" applyAlignment="1" applyProtection="1">
      <alignment horizontal="left" vertical="center" wrapText="1"/>
      <protection locked="0"/>
    </xf>
    <xf numFmtId="6" fontId="7" fillId="5" borderId="30" xfId="3" applyNumberFormat="1" applyFont="1" applyFill="1" applyBorder="1" applyAlignment="1" applyProtection="1">
      <alignment horizontal="left" vertical="center"/>
      <protection locked="0"/>
    </xf>
    <xf numFmtId="164" fontId="12" fillId="5" borderId="30" xfId="1" applyNumberFormat="1" applyFont="1" applyFill="1" applyBorder="1" applyAlignment="1" applyProtection="1">
      <alignment horizontal="left" vertical="center"/>
      <protection locked="0"/>
    </xf>
    <xf numFmtId="164" fontId="7" fillId="4" borderId="30" xfId="0" applyNumberFormat="1" applyFont="1" applyFill="1" applyBorder="1" applyAlignment="1" applyProtection="1">
      <alignment horizontal="left" vertical="center" wrapText="1"/>
      <protection locked="0"/>
    </xf>
    <xf numFmtId="49" fontId="14" fillId="0" borderId="30" xfId="2" applyNumberFormat="1" applyFont="1" applyFill="1" applyBorder="1" applyAlignment="1" applyProtection="1">
      <alignment horizontal="left" vertical="center"/>
      <protection locked="0"/>
    </xf>
    <xf numFmtId="0" fontId="7" fillId="4" borderId="30" xfId="0" applyFont="1" applyFill="1" applyBorder="1" applyAlignment="1" applyProtection="1">
      <alignment horizontal="left" vertical="center"/>
      <protection locked="0"/>
    </xf>
    <xf numFmtId="164" fontId="7" fillId="0" borderId="30" xfId="0" applyNumberFormat="1" applyFont="1" applyBorder="1" applyAlignment="1" applyProtection="1">
      <alignment horizontal="left" vertical="center"/>
      <protection locked="0"/>
    </xf>
    <xf numFmtId="164" fontId="12" fillId="0" borderId="30" xfId="0" applyNumberFormat="1" applyFont="1" applyBorder="1" applyAlignment="1" applyProtection="1">
      <alignment horizontal="left" vertical="center"/>
      <protection locked="0"/>
    </xf>
    <xf numFmtId="49" fontId="7" fillId="0" borderId="30" xfId="0" applyNumberFormat="1" applyFont="1" applyBorder="1" applyAlignment="1" applyProtection="1">
      <alignment vertical="center"/>
      <protection locked="0"/>
    </xf>
    <xf numFmtId="0" fontId="3" fillId="0" borderId="36" xfId="3" applyFont="1" applyFill="1" applyBorder="1" applyAlignment="1" applyProtection="1">
      <alignment horizontal="left" vertical="center"/>
      <protection locked="0"/>
    </xf>
    <xf numFmtId="49" fontId="7" fillId="0" borderId="36" xfId="0" applyNumberFormat="1" applyFont="1" applyBorder="1" applyAlignment="1" applyProtection="1">
      <alignment horizontal="left" vertical="center"/>
      <protection locked="0"/>
    </xf>
    <xf numFmtId="6" fontId="7" fillId="0" borderId="36" xfId="0" applyNumberFormat="1" applyFont="1" applyBorder="1" applyAlignment="1" applyProtection="1">
      <alignment horizontal="left" vertical="center" wrapText="1"/>
      <protection locked="0"/>
    </xf>
    <xf numFmtId="6" fontId="7" fillId="4" borderId="36" xfId="0" applyNumberFormat="1" applyFont="1" applyFill="1" applyBorder="1" applyAlignment="1" applyProtection="1">
      <alignment horizontal="left" vertical="center" wrapText="1"/>
      <protection locked="0"/>
    </xf>
    <xf numFmtId="164" fontId="7" fillId="4" borderId="36" xfId="1" applyNumberFormat="1" applyFont="1" applyFill="1" applyBorder="1" applyAlignment="1" applyProtection="1">
      <alignment horizontal="left" vertical="center"/>
      <protection locked="0"/>
    </xf>
    <xf numFmtId="164" fontId="7" fillId="0" borderId="36" xfId="0" applyNumberFormat="1" applyFont="1" applyBorder="1" applyAlignment="1" applyProtection="1">
      <alignment horizontal="left" vertical="center"/>
      <protection locked="0"/>
    </xf>
    <xf numFmtId="164" fontId="12" fillId="0" borderId="36" xfId="0" applyNumberFormat="1" applyFont="1" applyBorder="1" applyAlignment="1" applyProtection="1">
      <alignment horizontal="left" vertical="center"/>
      <protection locked="0"/>
    </xf>
    <xf numFmtId="164" fontId="12" fillId="0" borderId="36" xfId="1" applyNumberFormat="1" applyFont="1" applyBorder="1" applyAlignment="1" applyProtection="1">
      <alignment horizontal="left" vertical="center"/>
      <protection locked="0"/>
    </xf>
    <xf numFmtId="6" fontId="14" fillId="5" borderId="37" xfId="2" applyNumberFormat="1" applyFont="1" applyFill="1" applyBorder="1" applyAlignment="1" applyProtection="1">
      <alignment horizontal="left" vertical="center"/>
      <protection locked="0"/>
    </xf>
    <xf numFmtId="49" fontId="14" fillId="5" borderId="37" xfId="2" applyNumberFormat="1" applyFont="1" applyFill="1" applyBorder="1" applyAlignment="1" applyProtection="1">
      <alignment horizontal="left" vertical="center"/>
      <protection locked="0"/>
    </xf>
    <xf numFmtId="0" fontId="7" fillId="5" borderId="37" xfId="0" applyFont="1" applyFill="1" applyBorder="1" applyAlignment="1" applyProtection="1">
      <alignment horizontal="left" vertical="center"/>
      <protection locked="0"/>
    </xf>
    <xf numFmtId="164" fontId="7" fillId="5" borderId="37" xfId="1" applyNumberFormat="1" applyFont="1" applyFill="1" applyBorder="1" applyAlignment="1" applyProtection="1">
      <alignment horizontal="left" vertical="center"/>
      <protection locked="0"/>
    </xf>
    <xf numFmtId="49" fontId="7" fillId="5" borderId="30" xfId="3" applyNumberFormat="1" applyFont="1" applyFill="1" applyBorder="1" applyAlignment="1" applyProtection="1">
      <alignment horizontal="center"/>
      <protection locked="0"/>
    </xf>
    <xf numFmtId="6" fontId="13" fillId="0" borderId="30" xfId="0" applyNumberFormat="1" applyFont="1" applyBorder="1" applyAlignment="1" applyProtection="1">
      <alignment horizontal="left"/>
      <protection locked="0"/>
    </xf>
    <xf numFmtId="0" fontId="13" fillId="4" borderId="30" xfId="0" applyFont="1" applyFill="1" applyBorder="1" applyAlignment="1" applyProtection="1">
      <alignment horizontal="left" vertical="center"/>
      <protection locked="0"/>
    </xf>
    <xf numFmtId="6" fontId="13" fillId="0" borderId="30" xfId="0" applyNumberFormat="1" applyFont="1" applyBorder="1" applyAlignment="1" applyProtection="1">
      <alignment horizontal="left" vertical="center"/>
      <protection locked="0"/>
    </xf>
    <xf numFmtId="44" fontId="7" fillId="0" borderId="30" xfId="1" applyNumberFormat="1" applyFont="1" applyBorder="1" applyAlignment="1" applyProtection="1">
      <alignment horizontal="left" vertical="center"/>
      <protection locked="0"/>
    </xf>
    <xf numFmtId="42" fontId="7" fillId="7" borderId="30" xfId="1" applyNumberFormat="1" applyFont="1" applyFill="1" applyBorder="1" applyAlignment="1" applyProtection="1">
      <alignment vertical="center"/>
      <protection locked="0"/>
    </xf>
    <xf numFmtId="49" fontId="14" fillId="0" borderId="30" xfId="2" applyNumberFormat="1" applyFont="1" applyFill="1" applyBorder="1" applyAlignment="1" applyProtection="1">
      <alignment horizontal="left"/>
      <protection locked="0"/>
    </xf>
    <xf numFmtId="0" fontId="7" fillId="0" borderId="30" xfId="0" applyFont="1" applyBorder="1" applyAlignment="1" applyProtection="1">
      <alignment horizontal="left"/>
      <protection locked="0"/>
    </xf>
    <xf numFmtId="0" fontId="7" fillId="4" borderId="30" xfId="0" applyFont="1" applyFill="1" applyBorder="1" applyAlignment="1" applyProtection="1">
      <alignment horizontal="left"/>
      <protection locked="0"/>
    </xf>
    <xf numFmtId="42" fontId="3" fillId="7" borderId="30" xfId="1" applyNumberFormat="1" applyFont="1" applyFill="1" applyBorder="1" applyAlignment="1" applyProtection="1">
      <alignment horizontal="right"/>
      <protection locked="0"/>
    </xf>
    <xf numFmtId="6" fontId="3" fillId="11" borderId="30" xfId="1" applyNumberFormat="1" applyFont="1" applyFill="1" applyBorder="1" applyAlignment="1" applyProtection="1">
      <alignment horizontal="right"/>
      <protection locked="0"/>
    </xf>
    <xf numFmtId="42" fontId="3" fillId="11" borderId="30" xfId="1" applyNumberFormat="1" applyFont="1" applyFill="1" applyBorder="1" applyAlignment="1" applyProtection="1">
      <alignment horizontal="right"/>
      <protection locked="0"/>
    </xf>
    <xf numFmtId="49" fontId="7" fillId="5" borderId="30" xfId="3" applyNumberFormat="1" applyFont="1" applyFill="1" applyBorder="1" applyAlignment="1" applyProtection="1">
      <alignment horizontal="left"/>
      <protection locked="0"/>
    </xf>
    <xf numFmtId="6" fontId="7" fillId="5" borderId="30" xfId="3" applyNumberFormat="1" applyFont="1" applyFill="1" applyBorder="1" applyAlignment="1" applyProtection="1">
      <alignment horizontal="left"/>
      <protection locked="0"/>
    </xf>
    <xf numFmtId="49" fontId="7" fillId="0" borderId="30" xfId="0" applyNumberFormat="1" applyFont="1" applyBorder="1" applyAlignment="1" applyProtection="1">
      <alignment horizontal="left"/>
      <protection locked="0"/>
    </xf>
    <xf numFmtId="0" fontId="13" fillId="4" borderId="30" xfId="0" applyFont="1" applyFill="1" applyBorder="1" applyAlignment="1" applyProtection="1">
      <alignment horizontal="left"/>
      <protection locked="0"/>
    </xf>
    <xf numFmtId="41" fontId="7" fillId="4" borderId="30" xfId="0" applyNumberFormat="1" applyFont="1" applyFill="1" applyBorder="1" applyProtection="1">
      <protection locked="0"/>
    </xf>
    <xf numFmtId="6" fontId="13" fillId="4" borderId="30" xfId="0" applyNumberFormat="1" applyFont="1" applyFill="1" applyBorder="1" applyAlignment="1" applyProtection="1">
      <alignment horizontal="left"/>
      <protection locked="0"/>
    </xf>
    <xf numFmtId="166" fontId="13" fillId="0" borderId="30" xfId="1" applyNumberFormat="1" applyFont="1" applyBorder="1" applyProtection="1">
      <protection locked="0"/>
    </xf>
    <xf numFmtId="6" fontId="7" fillId="0" borderId="30" xfId="0" applyNumberFormat="1" applyFont="1" applyBorder="1" applyProtection="1">
      <protection locked="0"/>
    </xf>
    <xf numFmtId="6" fontId="7" fillId="4" borderId="30" xfId="0" applyNumberFormat="1" applyFont="1" applyFill="1" applyBorder="1" applyProtection="1">
      <protection locked="0"/>
    </xf>
    <xf numFmtId="6" fontId="7" fillId="0" borderId="36" xfId="0" applyNumberFormat="1" applyFont="1" applyBorder="1" applyProtection="1">
      <protection locked="0"/>
    </xf>
    <xf numFmtId="6" fontId="7" fillId="4" borderId="36" xfId="0" applyNumberFormat="1" applyFont="1" applyFill="1" applyBorder="1" applyProtection="1">
      <protection locked="0"/>
    </xf>
    <xf numFmtId="6" fontId="7" fillId="5" borderId="30" xfId="1" applyNumberFormat="1" applyFont="1" applyFill="1" applyBorder="1" applyProtection="1">
      <protection locked="0"/>
    </xf>
    <xf numFmtId="42" fontId="7" fillId="12" borderId="30" xfId="1" applyNumberFormat="1" applyFont="1" applyFill="1" applyBorder="1" applyAlignment="1" applyProtection="1">
      <alignment vertical="center"/>
      <protection locked="0"/>
    </xf>
    <xf numFmtId="42" fontId="15" fillId="0" borderId="30" xfId="1" applyNumberFormat="1" applyFont="1" applyBorder="1" applyAlignment="1" applyProtection="1">
      <alignment vertical="center"/>
      <protection locked="0"/>
    </xf>
    <xf numFmtId="49" fontId="0" fillId="10" borderId="30" xfId="0" applyNumberFormat="1" applyFill="1" applyBorder="1" applyAlignment="1" applyProtection="1">
      <alignment horizontal="center"/>
      <protection locked="0"/>
    </xf>
    <xf numFmtId="0" fontId="0" fillId="0" borderId="30" xfId="0" applyBorder="1" applyAlignment="1">
      <alignment horizontal="left" vertical="top" wrapText="1"/>
    </xf>
    <xf numFmtId="41" fontId="5" fillId="0" borderId="30" xfId="0" applyNumberFormat="1" applyFont="1" applyBorder="1" applyAlignment="1" applyProtection="1">
      <alignment wrapText="1"/>
      <protection locked="0"/>
    </xf>
    <xf numFmtId="6" fontId="6" fillId="10" borderId="30" xfId="0" applyNumberFormat="1" applyFont="1" applyFill="1" applyBorder="1" applyAlignment="1" applyProtection="1">
      <alignment vertical="top" wrapText="1"/>
      <protection locked="0"/>
    </xf>
    <xf numFmtId="6" fontId="6" fillId="0" borderId="30" xfId="0" applyNumberFormat="1" applyFont="1" applyBorder="1" applyAlignment="1" applyProtection="1">
      <alignment vertical="top" wrapText="1"/>
      <protection locked="0"/>
    </xf>
    <xf numFmtId="0" fontId="6" fillId="0" borderId="3" xfId="0" applyFont="1" applyBorder="1" applyAlignment="1" applyProtection="1">
      <alignment horizontal="center" wrapText="1"/>
      <protection locked="0"/>
    </xf>
    <xf numFmtId="42" fontId="15" fillId="0" borderId="4" xfId="1" applyNumberFormat="1" applyFont="1" applyBorder="1" applyAlignment="1" applyProtection="1">
      <alignment vertical="center"/>
      <protection locked="0"/>
    </xf>
    <xf numFmtId="49" fontId="17" fillId="0" borderId="3" xfId="0" applyNumberFormat="1" applyFont="1" applyBorder="1" applyAlignment="1" applyProtection="1">
      <alignment horizontal="center"/>
      <protection locked="0"/>
    </xf>
    <xf numFmtId="49" fontId="6" fillId="0" borderId="3" xfId="0" applyNumberFormat="1" applyFont="1" applyBorder="1" applyAlignment="1" applyProtection="1">
      <alignment horizontal="center"/>
      <protection locked="0"/>
    </xf>
    <xf numFmtId="42" fontId="10" fillId="11" borderId="29" xfId="1" applyNumberFormat="1" applyFont="1" applyFill="1" applyBorder="1" applyAlignment="1" applyProtection="1">
      <alignment horizontal="right"/>
      <protection locked="0"/>
    </xf>
    <xf numFmtId="0" fontId="32" fillId="0" borderId="0" xfId="0" applyFont="1" applyProtection="1">
      <protection locked="0"/>
    </xf>
    <xf numFmtId="0" fontId="33" fillId="0" borderId="30" xfId="3" applyFont="1" applyFill="1" applyBorder="1" applyAlignment="1" applyProtection="1">
      <alignment horizontal="left"/>
      <protection locked="0"/>
    </xf>
    <xf numFmtId="0" fontId="33" fillId="0" borderId="30" xfId="3" applyFont="1" applyFill="1" applyBorder="1" applyAlignment="1" applyProtection="1">
      <alignment horizontal="center"/>
      <protection locked="0"/>
    </xf>
    <xf numFmtId="0" fontId="33" fillId="4" borderId="30" xfId="3" applyFont="1" applyFill="1" applyBorder="1" applyAlignment="1" applyProtection="1">
      <alignment horizontal="right" wrapText="1"/>
      <protection locked="0"/>
    </xf>
    <xf numFmtId="0" fontId="33" fillId="0" borderId="30" xfId="3" applyFont="1" applyFill="1" applyBorder="1" applyAlignment="1" applyProtection="1">
      <alignment horizontal="right" wrapText="1"/>
      <protection locked="0"/>
    </xf>
    <xf numFmtId="0" fontId="33" fillId="0" borderId="30" xfId="3" applyFont="1" applyFill="1" applyBorder="1" applyAlignment="1" applyProtection="1">
      <alignment horizontal="center" wrapText="1"/>
      <protection locked="0"/>
    </xf>
    <xf numFmtId="0" fontId="33" fillId="5" borderId="30" xfId="2" applyFont="1" applyFill="1" applyBorder="1" applyAlignment="1" applyProtection="1">
      <alignment vertical="center"/>
      <protection locked="0"/>
    </xf>
    <xf numFmtId="6" fontId="31" fillId="5" borderId="30" xfId="1" applyNumberFormat="1" applyFont="1" applyFill="1" applyBorder="1" applyAlignment="1" applyProtection="1">
      <alignment horizontal="right"/>
      <protection locked="0"/>
    </xf>
    <xf numFmtId="0" fontId="32" fillId="5" borderId="30" xfId="0" applyFont="1" applyFill="1" applyBorder="1" applyProtection="1">
      <protection locked="0"/>
    </xf>
    <xf numFmtId="6" fontId="32" fillId="10" borderId="30" xfId="0" applyNumberFormat="1" applyFont="1" applyFill="1" applyBorder="1" applyAlignment="1" applyProtection="1">
      <alignment vertical="center" wrapText="1"/>
      <protection locked="0"/>
    </xf>
    <xf numFmtId="49" fontId="32" fillId="10" borderId="30" xfId="0" applyNumberFormat="1" applyFont="1" applyFill="1" applyBorder="1" applyAlignment="1" applyProtection="1">
      <alignment horizontal="center" vertical="center"/>
      <protection locked="0"/>
    </xf>
    <xf numFmtId="6" fontId="32" fillId="10" borderId="30" xfId="0" applyNumberFormat="1" applyFont="1" applyFill="1" applyBorder="1" applyAlignment="1" applyProtection="1">
      <alignment wrapText="1"/>
      <protection locked="0"/>
    </xf>
    <xf numFmtId="0" fontId="32" fillId="10" borderId="30" xfId="0" applyFont="1" applyFill="1" applyBorder="1" applyAlignment="1" applyProtection="1">
      <alignment horizontal="center" vertical="center" wrapText="1"/>
      <protection locked="0"/>
    </xf>
    <xf numFmtId="6" fontId="32" fillId="10" borderId="30" xfId="0" applyNumberFormat="1" applyFont="1" applyFill="1" applyBorder="1" applyAlignment="1" applyProtection="1">
      <alignment horizontal="center" vertical="center" wrapText="1"/>
      <protection locked="0"/>
    </xf>
    <xf numFmtId="44" fontId="32" fillId="10" borderId="30" xfId="1" applyNumberFormat="1" applyFont="1" applyFill="1" applyBorder="1" applyAlignment="1" applyProtection="1">
      <alignment horizontal="center" vertical="center" wrapText="1"/>
      <protection locked="0"/>
    </xf>
    <xf numFmtId="42" fontId="34" fillId="10" borderId="30" xfId="1" applyNumberFormat="1" applyFont="1" applyFill="1" applyBorder="1" applyAlignment="1" applyProtection="1">
      <alignment vertical="center"/>
      <protection locked="0"/>
    </xf>
    <xf numFmtId="42" fontId="32" fillId="10" borderId="30" xfId="1" applyNumberFormat="1" applyFont="1" applyFill="1" applyBorder="1" applyAlignment="1" applyProtection="1">
      <alignment vertical="center"/>
      <protection locked="0"/>
    </xf>
    <xf numFmtId="42" fontId="32" fillId="4" borderId="30" xfId="1" applyNumberFormat="1" applyFont="1" applyFill="1" applyBorder="1" applyAlignment="1" applyProtection="1">
      <alignment vertical="center"/>
      <protection locked="0"/>
    </xf>
    <xf numFmtId="42" fontId="32" fillId="5" borderId="30" xfId="1" applyNumberFormat="1" applyFont="1" applyFill="1" applyBorder="1" applyAlignment="1" applyProtection="1">
      <alignment vertical="center"/>
      <protection locked="0"/>
    </xf>
    <xf numFmtId="42" fontId="34" fillId="5" borderId="30" xfId="1" applyNumberFormat="1" applyFont="1" applyFill="1" applyBorder="1" applyAlignment="1" applyProtection="1">
      <alignment vertical="center"/>
      <protection locked="0"/>
    </xf>
    <xf numFmtId="6" fontId="32" fillId="0" borderId="30" xfId="0" applyNumberFormat="1" applyFont="1" applyBorder="1" applyAlignment="1" applyProtection="1">
      <alignment vertical="center" wrapText="1"/>
      <protection locked="0"/>
    </xf>
    <xf numFmtId="49" fontId="32" fillId="0" borderId="30" xfId="0" applyNumberFormat="1" applyFont="1" applyBorder="1" applyAlignment="1" applyProtection="1">
      <alignment horizontal="center" vertical="center"/>
      <protection locked="0"/>
    </xf>
    <xf numFmtId="6" fontId="32" fillId="0" borderId="30" xfId="0" applyNumberFormat="1" applyFont="1" applyBorder="1" applyAlignment="1" applyProtection="1">
      <alignment wrapText="1"/>
      <protection locked="0"/>
    </xf>
    <xf numFmtId="0" fontId="32" fillId="0" borderId="30" xfId="0" applyFont="1" applyBorder="1" applyAlignment="1" applyProtection="1">
      <alignment horizontal="center" vertical="center" wrapText="1"/>
      <protection locked="0"/>
    </xf>
    <xf numFmtId="6" fontId="32" fillId="0" borderId="30" xfId="0" applyNumberFormat="1" applyFont="1" applyBorder="1" applyAlignment="1" applyProtection="1">
      <alignment horizontal="center" vertical="center" wrapText="1"/>
      <protection locked="0"/>
    </xf>
    <xf numFmtId="44" fontId="32" fillId="0" borderId="30" xfId="1" applyNumberFormat="1" applyFont="1" applyBorder="1" applyAlignment="1" applyProtection="1">
      <alignment horizontal="center" vertical="center" wrapText="1"/>
      <protection locked="0"/>
    </xf>
    <xf numFmtId="42" fontId="34" fillId="0" borderId="30" xfId="1" applyNumberFormat="1" applyFont="1" applyBorder="1" applyAlignment="1" applyProtection="1">
      <alignment vertical="center"/>
      <protection locked="0"/>
    </xf>
    <xf numFmtId="42" fontId="34" fillId="8" borderId="30" xfId="1" applyNumberFormat="1" applyFont="1" applyFill="1" applyBorder="1" applyAlignment="1" applyProtection="1">
      <alignment vertical="center"/>
      <protection locked="0"/>
    </xf>
    <xf numFmtId="0" fontId="32" fillId="10" borderId="30" xfId="0" applyFont="1" applyFill="1" applyBorder="1" applyAlignment="1">
      <alignment horizontal="left" vertical="top" wrapText="1"/>
    </xf>
    <xf numFmtId="49" fontId="32" fillId="10" borderId="30" xfId="0" applyNumberFormat="1" applyFont="1" applyFill="1" applyBorder="1" applyAlignment="1" applyProtection="1">
      <alignment horizontal="center"/>
      <protection locked="0"/>
    </xf>
    <xf numFmtId="0" fontId="32" fillId="4" borderId="30" xfId="0" applyFont="1" applyFill="1" applyBorder="1" applyAlignment="1" applyProtection="1">
      <alignment horizontal="center" vertical="center" wrapText="1"/>
      <protection locked="0"/>
    </xf>
    <xf numFmtId="42" fontId="34" fillId="4" borderId="30" xfId="1" applyNumberFormat="1" applyFont="1" applyFill="1" applyBorder="1" applyAlignment="1" applyProtection="1">
      <alignment vertical="center"/>
      <protection locked="0"/>
    </xf>
    <xf numFmtId="6" fontId="32" fillId="4" borderId="30" xfId="0" applyNumberFormat="1" applyFont="1" applyFill="1" applyBorder="1" applyAlignment="1" applyProtection="1">
      <alignment vertical="center" wrapText="1"/>
      <protection locked="0"/>
    </xf>
    <xf numFmtId="49" fontId="32" fillId="4" borderId="30" xfId="0" applyNumberFormat="1" applyFont="1" applyFill="1" applyBorder="1" applyAlignment="1" applyProtection="1">
      <alignment horizontal="center" vertical="center"/>
      <protection locked="0"/>
    </xf>
    <xf numFmtId="6" fontId="32" fillId="4" borderId="30" xfId="0" applyNumberFormat="1" applyFont="1" applyFill="1" applyBorder="1" applyAlignment="1" applyProtection="1">
      <alignment horizontal="center" vertical="center" wrapText="1"/>
      <protection locked="0"/>
    </xf>
    <xf numFmtId="0" fontId="32" fillId="0" borderId="30" xfId="0" applyFont="1" applyBorder="1" applyAlignment="1">
      <alignment horizontal="left" vertical="top" wrapText="1"/>
    </xf>
    <xf numFmtId="49" fontId="32" fillId="0" borderId="30" xfId="0" applyNumberFormat="1" applyFont="1" applyBorder="1" applyAlignment="1" applyProtection="1">
      <alignment horizontal="center"/>
      <protection locked="0"/>
    </xf>
    <xf numFmtId="42" fontId="34" fillId="12" borderId="30" xfId="1" applyNumberFormat="1" applyFont="1" applyFill="1" applyBorder="1" applyAlignment="1" applyProtection="1">
      <alignment vertical="center"/>
      <protection locked="0"/>
    </xf>
    <xf numFmtId="0" fontId="32" fillId="4" borderId="30" xfId="0" applyFont="1" applyFill="1" applyBorder="1" applyAlignment="1" applyProtection="1">
      <alignment horizontal="left" vertical="center" wrapText="1"/>
      <protection locked="0"/>
    </xf>
    <xf numFmtId="0" fontId="34" fillId="0" borderId="30" xfId="0" applyFont="1" applyBorder="1" applyProtection="1">
      <protection locked="0"/>
    </xf>
    <xf numFmtId="49" fontId="31" fillId="0" borderId="30" xfId="2" applyNumberFormat="1" applyFont="1" applyFill="1" applyBorder="1" applyProtection="1">
      <protection locked="0"/>
    </xf>
    <xf numFmtId="0" fontId="34" fillId="0" borderId="30" xfId="0" applyFont="1" applyBorder="1" applyAlignment="1" applyProtection="1">
      <alignment horizontal="center"/>
      <protection locked="0"/>
    </xf>
    <xf numFmtId="0" fontId="34" fillId="4" borderId="30" xfId="0" applyFont="1" applyFill="1" applyBorder="1" applyProtection="1">
      <protection locked="0"/>
    </xf>
    <xf numFmtId="42" fontId="31" fillId="5" borderId="30" xfId="1" applyNumberFormat="1" applyFont="1" applyFill="1" applyBorder="1" applyAlignment="1" applyProtection="1">
      <alignment horizontal="right"/>
      <protection locked="0"/>
    </xf>
    <xf numFmtId="6" fontId="31" fillId="4" borderId="30" xfId="1" applyNumberFormat="1" applyFont="1" applyFill="1" applyBorder="1" applyAlignment="1" applyProtection="1">
      <alignment horizontal="right"/>
      <protection locked="0"/>
    </xf>
    <xf numFmtId="0" fontId="32" fillId="0" borderId="30" xfId="0" applyFont="1" applyBorder="1" applyProtection="1">
      <protection locked="0"/>
    </xf>
    <xf numFmtId="6" fontId="31" fillId="0" borderId="30" xfId="1" applyNumberFormat="1" applyFont="1" applyBorder="1" applyAlignment="1" applyProtection="1">
      <alignment horizontal="right"/>
      <protection locked="0"/>
    </xf>
    <xf numFmtId="49" fontId="32" fillId="5" borderId="30" xfId="3" applyNumberFormat="1" applyFont="1" applyFill="1" applyBorder="1" applyAlignment="1" applyProtection="1">
      <alignment horizontal="center" wrapText="1"/>
      <protection locked="0"/>
    </xf>
    <xf numFmtId="6" fontId="32" fillId="5" borderId="30" xfId="3" applyNumberFormat="1" applyFont="1" applyFill="1" applyBorder="1" applyAlignment="1" applyProtection="1">
      <alignment horizontal="center"/>
      <protection locked="0"/>
    </xf>
    <xf numFmtId="0" fontId="32" fillId="0" borderId="30" xfId="0" applyFont="1" applyBorder="1" applyAlignment="1" applyProtection="1">
      <alignment horizontal="center" wrapText="1"/>
      <protection locked="0"/>
    </xf>
    <xf numFmtId="6" fontId="32" fillId="0" borderId="30" xfId="0" applyNumberFormat="1" applyFont="1" applyBorder="1" applyAlignment="1" applyProtection="1">
      <alignment horizontal="center" wrapText="1"/>
      <protection locked="0"/>
    </xf>
    <xf numFmtId="38" fontId="34" fillId="0" borderId="30" xfId="1" applyNumberFormat="1" applyFont="1" applyBorder="1" applyProtection="1">
      <protection locked="0"/>
    </xf>
    <xf numFmtId="41" fontId="32" fillId="0" borderId="30" xfId="0" applyNumberFormat="1" applyFont="1" applyBorder="1" applyAlignment="1" applyProtection="1">
      <alignment wrapText="1"/>
      <protection locked="0"/>
    </xf>
    <xf numFmtId="38" fontId="32" fillId="0" borderId="30" xfId="1" applyNumberFormat="1" applyFont="1" applyBorder="1" applyProtection="1">
      <protection locked="0"/>
    </xf>
    <xf numFmtId="41" fontId="32" fillId="0" borderId="30" xfId="1" applyNumberFormat="1" applyFont="1" applyBorder="1" applyProtection="1">
      <protection locked="0"/>
    </xf>
    <xf numFmtId="0" fontId="32" fillId="4" borderId="30" xfId="0" applyFont="1" applyFill="1" applyBorder="1" applyAlignment="1" applyProtection="1">
      <alignment horizontal="center" wrapText="1"/>
      <protection locked="0"/>
    </xf>
    <xf numFmtId="41" fontId="32" fillId="4" borderId="30" xfId="0" applyNumberFormat="1" applyFont="1" applyFill="1" applyBorder="1" applyAlignment="1" applyProtection="1">
      <alignment wrapText="1"/>
      <protection locked="0"/>
    </xf>
    <xf numFmtId="0" fontId="32" fillId="10" borderId="30" xfId="0" applyFont="1" applyFill="1" applyBorder="1" applyAlignment="1" applyProtection="1">
      <alignment horizontal="center" wrapText="1"/>
      <protection locked="0"/>
    </xf>
    <xf numFmtId="6" fontId="32" fillId="10" borderId="30" xfId="0" applyNumberFormat="1" applyFont="1" applyFill="1" applyBorder="1" applyAlignment="1" applyProtection="1">
      <alignment horizontal="center" wrapText="1"/>
      <protection locked="0"/>
    </xf>
    <xf numFmtId="38" fontId="34" fillId="10" borderId="30" xfId="1" applyNumberFormat="1" applyFont="1" applyFill="1" applyBorder="1" applyProtection="1">
      <protection locked="0"/>
    </xf>
    <xf numFmtId="41" fontId="32" fillId="10" borderId="30" xfId="0" applyNumberFormat="1" applyFont="1" applyFill="1" applyBorder="1" applyAlignment="1" applyProtection="1">
      <alignment wrapText="1"/>
      <protection locked="0"/>
    </xf>
    <xf numFmtId="38" fontId="32" fillId="10" borderId="30" xfId="1" applyNumberFormat="1" applyFont="1" applyFill="1" applyBorder="1" applyProtection="1">
      <protection locked="0"/>
    </xf>
    <xf numFmtId="0" fontId="33" fillId="0" borderId="30" xfId="0" applyFont="1" applyBorder="1" applyAlignment="1" applyProtection="1">
      <alignment vertical="center"/>
      <protection locked="0"/>
    </xf>
    <xf numFmtId="0" fontId="32" fillId="0" borderId="30" xfId="0" applyFont="1" applyBorder="1" applyAlignment="1" applyProtection="1">
      <alignment horizontal="center"/>
      <protection locked="0"/>
    </xf>
    <xf numFmtId="6" fontId="32" fillId="10" borderId="30" xfId="0" applyNumberFormat="1" applyFont="1" applyFill="1" applyBorder="1" applyAlignment="1" applyProtection="1">
      <alignment vertical="top" wrapText="1"/>
      <protection locked="0"/>
    </xf>
    <xf numFmtId="6" fontId="32" fillId="0" borderId="30" xfId="0" applyNumberFormat="1" applyFont="1" applyBorder="1" applyAlignment="1" applyProtection="1">
      <alignment vertical="top" wrapText="1"/>
      <protection locked="0"/>
    </xf>
    <xf numFmtId="38" fontId="32" fillId="12" borderId="30" xfId="1" applyNumberFormat="1" applyFont="1" applyFill="1" applyBorder="1" applyProtection="1">
      <protection locked="0"/>
    </xf>
    <xf numFmtId="0" fontId="33" fillId="5" borderId="1" xfId="2" applyFont="1" applyFill="1" applyBorder="1" applyAlignment="1" applyProtection="1">
      <alignment vertical="center"/>
      <protection locked="0"/>
    </xf>
    <xf numFmtId="49" fontId="32" fillId="5" borderId="1" xfId="3" applyNumberFormat="1" applyFont="1" applyFill="1" applyBorder="1" applyAlignment="1" applyProtection="1">
      <alignment horizontal="center" wrapText="1"/>
      <protection locked="0"/>
    </xf>
    <xf numFmtId="6" fontId="32" fillId="5" borderId="1" xfId="3" applyNumberFormat="1" applyFont="1" applyFill="1" applyBorder="1" applyAlignment="1" applyProtection="1">
      <alignment horizontal="center"/>
      <protection locked="0"/>
    </xf>
    <xf numFmtId="6" fontId="31" fillId="5" borderId="1" xfId="1" applyNumberFormat="1" applyFont="1" applyFill="1" applyBorder="1" applyAlignment="1" applyProtection="1">
      <alignment horizontal="right"/>
      <protection locked="0"/>
    </xf>
    <xf numFmtId="0" fontId="34" fillId="5" borderId="0" xfId="0" applyFont="1" applyFill="1" applyProtection="1">
      <protection locked="0"/>
    </xf>
    <xf numFmtId="6" fontId="32" fillId="0" borderId="3" xfId="0" applyNumberFormat="1" applyFont="1" applyBorder="1" applyAlignment="1" applyProtection="1">
      <alignment wrapText="1"/>
      <protection locked="0"/>
    </xf>
    <xf numFmtId="49" fontId="32" fillId="0" borderId="3" xfId="0" applyNumberFormat="1" applyFont="1" applyBorder="1" applyAlignment="1" applyProtection="1">
      <alignment horizontal="center"/>
      <protection locked="0"/>
    </xf>
    <xf numFmtId="0" fontId="32" fillId="0" borderId="3" xfId="0" applyFont="1" applyBorder="1" applyAlignment="1" applyProtection="1">
      <alignment horizontal="center" wrapText="1"/>
      <protection locked="0"/>
    </xf>
    <xf numFmtId="6" fontId="32" fillId="0" borderId="3" xfId="0" applyNumberFormat="1" applyFont="1" applyBorder="1" applyAlignment="1" applyProtection="1">
      <alignment horizontal="center" wrapText="1"/>
      <protection locked="0"/>
    </xf>
    <xf numFmtId="42" fontId="32" fillId="0" borderId="3" xfId="1" applyNumberFormat="1" applyFont="1" applyBorder="1" applyProtection="1">
      <protection locked="0"/>
    </xf>
    <xf numFmtId="42" fontId="34" fillId="0" borderId="4" xfId="1" applyNumberFormat="1" applyFont="1" applyBorder="1" applyAlignment="1" applyProtection="1">
      <alignment vertical="center"/>
      <protection locked="0"/>
    </xf>
    <xf numFmtId="41" fontId="32" fillId="0" borderId="3" xfId="1" applyNumberFormat="1" applyFont="1" applyBorder="1" applyProtection="1">
      <protection locked="0"/>
    </xf>
    <xf numFmtId="38" fontId="32" fillId="0" borderId="3" xfId="1" applyNumberFormat="1" applyFont="1" applyBorder="1" applyProtection="1">
      <protection locked="0"/>
    </xf>
    <xf numFmtId="42" fontId="32" fillId="5" borderId="4" xfId="1" applyNumberFormat="1" applyFont="1" applyFill="1" applyBorder="1" applyAlignment="1" applyProtection="1">
      <alignment vertical="center"/>
      <protection locked="0"/>
    </xf>
    <xf numFmtId="42" fontId="34" fillId="5" borderId="4" xfId="1" applyNumberFormat="1" applyFont="1" applyFill="1" applyBorder="1" applyAlignment="1" applyProtection="1">
      <alignment vertical="center"/>
      <protection locked="0"/>
    </xf>
    <xf numFmtId="0" fontId="32" fillId="4" borderId="3" xfId="0" applyFont="1" applyFill="1" applyBorder="1" applyAlignment="1" applyProtection="1">
      <alignment horizontal="center" wrapText="1"/>
      <protection locked="0"/>
    </xf>
    <xf numFmtId="42" fontId="34" fillId="4" borderId="4" xfId="1" applyNumberFormat="1" applyFont="1" applyFill="1" applyBorder="1" applyAlignment="1" applyProtection="1">
      <alignment vertical="center"/>
      <protection locked="0"/>
    </xf>
    <xf numFmtId="6" fontId="32" fillId="10" borderId="3" xfId="0" applyNumberFormat="1" applyFont="1" applyFill="1" applyBorder="1" applyAlignment="1" applyProtection="1">
      <alignment wrapText="1"/>
      <protection locked="0"/>
    </xf>
    <xf numFmtId="49" fontId="32" fillId="10" borderId="3" xfId="0" applyNumberFormat="1" applyFont="1" applyFill="1" applyBorder="1" applyAlignment="1" applyProtection="1">
      <alignment horizontal="center"/>
      <protection locked="0"/>
    </xf>
    <xf numFmtId="0" fontId="32" fillId="10" borderId="3" xfId="0" applyFont="1" applyFill="1" applyBorder="1" applyAlignment="1" applyProtection="1">
      <alignment horizontal="center" wrapText="1"/>
      <protection locked="0"/>
    </xf>
    <xf numFmtId="6" fontId="32" fillId="10" borderId="3" xfId="0" applyNumberFormat="1" applyFont="1" applyFill="1" applyBorder="1" applyAlignment="1" applyProtection="1">
      <alignment horizontal="center" wrapText="1"/>
      <protection locked="0"/>
    </xf>
    <xf numFmtId="42" fontId="32" fillId="10" borderId="3" xfId="1" applyNumberFormat="1" applyFont="1" applyFill="1" applyBorder="1" applyProtection="1">
      <protection locked="0"/>
    </xf>
    <xf numFmtId="42" fontId="34" fillId="10" borderId="4" xfId="1" applyNumberFormat="1" applyFont="1" applyFill="1" applyBorder="1" applyAlignment="1" applyProtection="1">
      <alignment vertical="center"/>
      <protection locked="0"/>
    </xf>
    <xf numFmtId="41" fontId="32" fillId="10" borderId="3" xfId="1" applyNumberFormat="1" applyFont="1" applyFill="1" applyBorder="1" applyProtection="1">
      <protection locked="0"/>
    </xf>
    <xf numFmtId="0" fontId="31" fillId="0" borderId="8" xfId="3" applyFont="1" applyFill="1" applyBorder="1" applyProtection="1">
      <protection locked="0"/>
    </xf>
    <xf numFmtId="49" fontId="32" fillId="0" borderId="8" xfId="0" applyNumberFormat="1" applyFont="1" applyBorder="1" applyAlignment="1" applyProtection="1">
      <alignment horizontal="center"/>
      <protection locked="0"/>
    </xf>
    <xf numFmtId="6" fontId="32" fillId="0" borderId="8" xfId="0" applyNumberFormat="1" applyFont="1" applyBorder="1" applyAlignment="1" applyProtection="1">
      <alignment wrapText="1"/>
      <protection locked="0"/>
    </xf>
    <xf numFmtId="6" fontId="32" fillId="4" borderId="8" xfId="0" applyNumberFormat="1" applyFont="1" applyFill="1" applyBorder="1" applyAlignment="1" applyProtection="1">
      <alignment wrapText="1"/>
      <protection locked="0"/>
    </xf>
    <xf numFmtId="6" fontId="32" fillId="4" borderId="9" xfId="0" applyNumberFormat="1" applyFont="1" applyFill="1" applyBorder="1" applyAlignment="1" applyProtection="1">
      <alignment wrapText="1"/>
      <protection locked="0"/>
    </xf>
    <xf numFmtId="42" fontId="31" fillId="5" borderId="10" xfId="1" applyNumberFormat="1" applyFont="1" applyFill="1" applyBorder="1" applyAlignment="1" applyProtection="1">
      <alignment horizontal="right"/>
      <protection locked="0"/>
    </xf>
    <xf numFmtId="0" fontId="31" fillId="0" borderId="24" xfId="3" applyFont="1" applyFill="1" applyBorder="1" applyProtection="1">
      <protection locked="0"/>
    </xf>
    <xf numFmtId="49" fontId="32" fillId="0" borderId="24" xfId="0" applyNumberFormat="1" applyFont="1" applyBorder="1" applyAlignment="1" applyProtection="1">
      <alignment horizontal="center"/>
      <protection locked="0"/>
    </xf>
    <xf numFmtId="6" fontId="32" fillId="0" borderId="24" xfId="0" applyNumberFormat="1" applyFont="1" applyBorder="1" applyAlignment="1" applyProtection="1">
      <alignment wrapText="1"/>
      <protection locked="0"/>
    </xf>
    <xf numFmtId="6" fontId="32" fillId="4" borderId="24" xfId="0" applyNumberFormat="1" applyFont="1" applyFill="1" applyBorder="1" applyAlignment="1" applyProtection="1">
      <alignment wrapText="1"/>
      <protection locked="0"/>
    </xf>
    <xf numFmtId="6" fontId="32" fillId="4" borderId="25" xfId="0" applyNumberFormat="1" applyFont="1" applyFill="1" applyBorder="1" applyAlignment="1" applyProtection="1">
      <alignment wrapText="1"/>
      <protection locked="0"/>
    </xf>
    <xf numFmtId="6" fontId="31" fillId="4" borderId="26" xfId="1" applyNumberFormat="1" applyFont="1" applyFill="1" applyBorder="1" applyAlignment="1" applyProtection="1">
      <alignment horizontal="right"/>
      <protection locked="0"/>
    </xf>
    <xf numFmtId="0" fontId="32" fillId="0" borderId="26" xfId="0" applyFont="1" applyBorder="1" applyProtection="1">
      <protection locked="0"/>
    </xf>
    <xf numFmtId="0" fontId="32" fillId="0" borderId="27" xfId="0" applyFont="1" applyBorder="1" applyProtection="1">
      <protection locked="0"/>
    </xf>
    <xf numFmtId="6" fontId="31" fillId="0" borderId="0" xfId="1" applyNumberFormat="1" applyFont="1" applyAlignment="1" applyProtection="1">
      <alignment horizontal="right"/>
      <protection locked="0"/>
    </xf>
    <xf numFmtId="6" fontId="31" fillId="5" borderId="28" xfId="2" applyNumberFormat="1" applyFont="1" applyFill="1" applyBorder="1" applyAlignment="1" applyProtection="1">
      <alignment vertical="center"/>
      <protection locked="0"/>
    </xf>
    <xf numFmtId="49" fontId="31" fillId="5" borderId="28" xfId="2" applyNumberFormat="1" applyFont="1" applyFill="1" applyBorder="1" applyProtection="1">
      <protection locked="0"/>
    </xf>
    <xf numFmtId="0" fontId="34" fillId="5" borderId="28" xfId="0" applyFont="1" applyFill="1" applyBorder="1" applyProtection="1">
      <protection locked="0"/>
    </xf>
    <xf numFmtId="42" fontId="31" fillId="5" borderId="29" xfId="1" applyNumberFormat="1" applyFont="1" applyFill="1" applyBorder="1" applyAlignment="1" applyProtection="1">
      <alignment horizontal="right"/>
      <protection locked="0"/>
    </xf>
    <xf numFmtId="42" fontId="31" fillId="10" borderId="29" xfId="1" applyNumberFormat="1" applyFont="1" applyFill="1" applyBorder="1" applyAlignment="1" applyProtection="1">
      <alignment horizontal="right"/>
      <protection locked="0"/>
    </xf>
    <xf numFmtId="0" fontId="31" fillId="8" borderId="31" xfId="0" applyFont="1" applyFill="1" applyBorder="1" applyAlignment="1" applyProtection="1">
      <alignment horizontal="center"/>
      <protection locked="0"/>
    </xf>
    <xf numFmtId="0" fontId="32" fillId="8" borderId="31" xfId="0" applyFont="1" applyFill="1" applyBorder="1" applyAlignment="1" applyProtection="1">
      <alignment horizontal="center"/>
      <protection locked="0"/>
    </xf>
    <xf numFmtId="0" fontId="32" fillId="8" borderId="0" xfId="0" applyFont="1" applyFill="1" applyAlignment="1" applyProtection="1">
      <alignment horizontal="center"/>
      <protection locked="0"/>
    </xf>
    <xf numFmtId="0" fontId="12" fillId="8" borderId="31" xfId="0" applyFont="1" applyFill="1" applyBorder="1" applyAlignment="1" applyProtection="1">
      <alignment horizontal="center"/>
      <protection locked="0"/>
    </xf>
    <xf numFmtId="0" fontId="7" fillId="8" borderId="31" xfId="0" applyFont="1" applyFill="1" applyBorder="1" applyAlignment="1" applyProtection="1">
      <alignment horizontal="center"/>
      <protection locked="0"/>
    </xf>
    <xf numFmtId="0" fontId="7" fillId="8" borderId="0" xfId="0" applyFont="1" applyFill="1" applyAlignment="1" applyProtection="1">
      <alignment horizontal="center"/>
      <protection locked="0"/>
    </xf>
    <xf numFmtId="0" fontId="21" fillId="8" borderId="31" xfId="0" applyFont="1" applyFill="1" applyBorder="1" applyAlignment="1" applyProtection="1">
      <alignment horizontal="center"/>
      <protection locked="0"/>
    </xf>
    <xf numFmtId="0" fontId="21" fillId="8" borderId="0" xfId="0" applyFont="1" applyFill="1" applyAlignment="1" applyProtection="1">
      <alignment horizontal="center"/>
      <protection locked="0"/>
    </xf>
    <xf numFmtId="0" fontId="12" fillId="8" borderId="0" xfId="0" applyFont="1" applyFill="1" applyAlignment="1" applyProtection="1">
      <alignment horizontal="center"/>
      <protection locked="0"/>
    </xf>
    <xf numFmtId="0" fontId="9" fillId="8" borderId="31" xfId="0" applyFont="1" applyFill="1" applyBorder="1" applyAlignment="1" applyProtection="1">
      <alignment horizontal="center"/>
      <protection locked="0"/>
    </xf>
    <xf numFmtId="0" fontId="23" fillId="8" borderId="31" xfId="0" applyFont="1" applyFill="1" applyBorder="1" applyAlignment="1" applyProtection="1">
      <alignment horizontal="center"/>
      <protection locked="0"/>
    </xf>
    <xf numFmtId="0" fontId="24" fillId="8" borderId="31" xfId="0" applyFont="1" applyFill="1" applyBorder="1" applyAlignment="1" applyProtection="1">
      <alignment horizontal="center"/>
      <protection locked="0"/>
    </xf>
    <xf numFmtId="0" fontId="24" fillId="8" borderId="0" xfId="0" applyFont="1" applyFill="1" applyAlignment="1" applyProtection="1">
      <alignment horizontal="center"/>
      <protection locked="0"/>
    </xf>
    <xf numFmtId="0" fontId="12" fillId="8" borderId="1" xfId="0" applyFont="1" applyFill="1" applyBorder="1" applyAlignment="1" applyProtection="1">
      <alignment horizontal="center"/>
      <protection locked="0"/>
    </xf>
    <xf numFmtId="0" fontId="13" fillId="8" borderId="31" xfId="0" applyFont="1" applyFill="1" applyBorder="1" applyAlignment="1" applyProtection="1">
      <alignment horizontal="center"/>
      <protection locked="0"/>
    </xf>
    <xf numFmtId="0" fontId="13" fillId="8" borderId="0" xfId="0" applyFont="1" applyFill="1" applyAlignment="1" applyProtection="1">
      <alignment horizontal="center"/>
      <protection locked="0"/>
    </xf>
  </cellXfs>
  <cellStyles count="7">
    <cellStyle name="20% - Accent4" xfId="5" builtinId="42"/>
    <cellStyle name="40% - Accent2" xfId="3" builtinId="35"/>
    <cellStyle name="Accent1" xfId="2" builtinId="29"/>
    <cellStyle name="Comma" xfId="1" builtinId="3"/>
    <cellStyle name="Currency" xfId="4" builtinId="4"/>
    <cellStyle name="Normal" xfId="0" builtinId="0"/>
    <cellStyle name="Normal 2" xfId="6" xr:uid="{55E23331-5FAD-4760-BBFF-6E920CAB00E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2E1DD0-5631-4605-B35A-E6CCD8CA9319}">
  <sheetPr filterMode="1">
    <pageSetUpPr fitToPage="1"/>
  </sheetPr>
  <dimension ref="A1:IIT862"/>
  <sheetViews>
    <sheetView tabSelected="1" zoomScaleNormal="100" workbookViewId="0">
      <selection activeCell="A819" sqref="A819"/>
    </sheetView>
  </sheetViews>
  <sheetFormatPr defaultRowHeight="12.75" x14ac:dyDescent="0.2"/>
  <cols>
    <col min="1" max="1" width="47.140625" style="194" bestFit="1" customWidth="1"/>
    <col min="2" max="2" width="9.85546875" style="194" customWidth="1"/>
    <col min="3" max="3" width="9.140625" style="194" customWidth="1"/>
    <col min="4" max="4" width="9" style="194" customWidth="1"/>
    <col min="5" max="5" width="8.140625" style="194" customWidth="1"/>
    <col min="6" max="6" width="10" style="194" customWidth="1"/>
    <col min="7" max="7" width="13.7109375" style="194" bestFit="1" customWidth="1"/>
    <col min="8" max="8" width="14.5703125" style="194" customWidth="1"/>
    <col min="9" max="13" width="13.140625" style="194" customWidth="1"/>
    <col min="14" max="14" width="15.5703125" style="194" bestFit="1" customWidth="1"/>
    <col min="15" max="15" width="12.28515625" style="194" customWidth="1"/>
    <col min="16" max="18" width="14.85546875" style="194" bestFit="1" customWidth="1"/>
    <col min="19" max="19" width="11.28515625" style="194" bestFit="1" customWidth="1"/>
    <col min="20" max="16384" width="9.140625" style="194"/>
  </cols>
  <sheetData>
    <row r="1" spans="1:20" s="76" customFormat="1" x14ac:dyDescent="0.2">
      <c r="A1" s="939" t="s">
        <v>0</v>
      </c>
      <c r="B1" s="936"/>
      <c r="C1" s="936"/>
      <c r="D1" s="936"/>
      <c r="E1" s="936"/>
      <c r="F1" s="936"/>
      <c r="G1" s="936"/>
      <c r="H1" s="936"/>
      <c r="I1" s="936"/>
      <c r="J1" s="936"/>
      <c r="K1" s="936"/>
      <c r="L1" s="936"/>
      <c r="M1" s="936"/>
      <c r="N1" s="936"/>
      <c r="O1" s="936"/>
      <c r="P1" s="936"/>
      <c r="Q1" s="936"/>
      <c r="R1" s="936"/>
      <c r="S1" s="936"/>
    </row>
    <row r="2" spans="1:20" s="76" customFormat="1" ht="38.25" x14ac:dyDescent="0.2">
      <c r="A2" s="113" t="s">
        <v>1</v>
      </c>
      <c r="B2" s="5" t="s">
        <v>2</v>
      </c>
      <c r="C2" s="5" t="s">
        <v>3</v>
      </c>
      <c r="D2" s="126" t="s">
        <v>4</v>
      </c>
      <c r="E2" s="127" t="s">
        <v>5</v>
      </c>
      <c r="F2" s="126" t="s">
        <v>6</v>
      </c>
      <c r="G2" s="126" t="s">
        <v>7</v>
      </c>
      <c r="H2" s="126" t="s">
        <v>8</v>
      </c>
      <c r="I2" s="6" t="s">
        <v>9</v>
      </c>
      <c r="J2" s="6" t="s">
        <v>10</v>
      </c>
      <c r="K2" s="6" t="s">
        <v>11</v>
      </c>
      <c r="L2" s="6" t="s">
        <v>12</v>
      </c>
      <c r="M2" s="6" t="s">
        <v>13</v>
      </c>
      <c r="N2" s="6" t="s">
        <v>14</v>
      </c>
      <c r="O2" s="127" t="s">
        <v>15</v>
      </c>
      <c r="P2" s="127" t="s">
        <v>16</v>
      </c>
      <c r="Q2" s="127" t="s">
        <v>17</v>
      </c>
      <c r="R2" s="127" t="s">
        <v>18</v>
      </c>
      <c r="S2" s="127" t="s">
        <v>19</v>
      </c>
      <c r="T2" s="97"/>
    </row>
    <row r="3" spans="1:20" s="76" customFormat="1" hidden="1" x14ac:dyDescent="0.2">
      <c r="A3" s="128" t="s">
        <v>20</v>
      </c>
      <c r="B3" s="129"/>
      <c r="C3" s="130"/>
      <c r="D3" s="131"/>
      <c r="E3" s="131"/>
      <c r="F3" s="131"/>
      <c r="G3" s="132"/>
      <c r="H3" s="132"/>
      <c r="I3" s="132"/>
      <c r="J3" s="132"/>
      <c r="K3" s="132"/>
      <c r="L3" s="132"/>
      <c r="M3" s="132"/>
      <c r="N3" s="132"/>
      <c r="O3" s="132"/>
      <c r="P3" s="132"/>
      <c r="Q3" s="132"/>
      <c r="R3" s="132"/>
      <c r="S3" s="133"/>
    </row>
    <row r="4" spans="1:20" s="76" customFormat="1" ht="13.5" thickBot="1" x14ac:dyDescent="0.25">
      <c r="A4" s="134" t="s">
        <v>21</v>
      </c>
      <c r="B4" s="135" t="s">
        <v>22</v>
      </c>
      <c r="C4" s="136"/>
      <c r="D4" s="137"/>
      <c r="E4" s="138" t="s">
        <v>23</v>
      </c>
      <c r="F4" s="1">
        <v>0</v>
      </c>
      <c r="G4" s="139">
        <v>0</v>
      </c>
      <c r="H4" s="139">
        <v>9000</v>
      </c>
      <c r="I4" s="139">
        <v>1750000</v>
      </c>
      <c r="J4" s="139">
        <v>1750000</v>
      </c>
      <c r="K4" s="139">
        <v>2000000</v>
      </c>
      <c r="L4" s="139">
        <v>2000000</v>
      </c>
      <c r="M4" s="139">
        <v>2000000</v>
      </c>
      <c r="N4" s="139"/>
      <c r="O4" s="139"/>
      <c r="P4" s="140">
        <f>SUM(I4:O4)</f>
        <v>9500000</v>
      </c>
      <c r="Q4" s="140">
        <f>SUM(P4-G4)</f>
        <v>9500000</v>
      </c>
      <c r="R4" s="140">
        <f>SUM(Q4-O4)</f>
        <v>9500000</v>
      </c>
      <c r="S4" s="141">
        <v>9000</v>
      </c>
    </row>
    <row r="5" spans="1:20" s="76" customFormat="1" ht="13.5" hidden="1" thickBot="1" x14ac:dyDescent="0.25">
      <c r="A5" s="134"/>
      <c r="B5" s="135"/>
      <c r="C5" s="136"/>
      <c r="D5" s="137"/>
      <c r="E5" s="138"/>
      <c r="F5" s="1"/>
      <c r="G5" s="139"/>
      <c r="H5" s="139"/>
      <c r="I5" s="139"/>
      <c r="J5" s="139"/>
      <c r="K5" s="139"/>
      <c r="L5" s="139"/>
      <c r="M5" s="139"/>
      <c r="N5" s="139"/>
      <c r="O5" s="139"/>
      <c r="P5" s="140">
        <f>SUM(I5:O5)</f>
        <v>0</v>
      </c>
      <c r="Q5" s="140">
        <f>SUM(P5-G5)</f>
        <v>0</v>
      </c>
      <c r="R5" s="140">
        <f>SUM(Q5-O5)</f>
        <v>0</v>
      </c>
      <c r="S5" s="140" t="s">
        <v>24</v>
      </c>
    </row>
    <row r="6" spans="1:20" s="76" customFormat="1" ht="13.5" thickTop="1" x14ac:dyDescent="0.2">
      <c r="A6" s="142"/>
      <c r="B6" s="143"/>
      <c r="C6" s="144"/>
      <c r="D6" s="145"/>
      <c r="E6" s="146"/>
      <c r="F6" s="147"/>
      <c r="G6" s="148">
        <f t="shared" ref="G6:S6" si="0">SUM(G4:G5)</f>
        <v>0</v>
      </c>
      <c r="H6" s="148">
        <f t="shared" si="0"/>
        <v>9000</v>
      </c>
      <c r="I6" s="148">
        <f t="shared" si="0"/>
        <v>1750000</v>
      </c>
      <c r="J6" s="148">
        <f t="shared" si="0"/>
        <v>1750000</v>
      </c>
      <c r="K6" s="148">
        <f t="shared" si="0"/>
        <v>2000000</v>
      </c>
      <c r="L6" s="148">
        <f t="shared" si="0"/>
        <v>2000000</v>
      </c>
      <c r="M6" s="148">
        <f t="shared" si="0"/>
        <v>2000000</v>
      </c>
      <c r="N6" s="148">
        <f t="shared" si="0"/>
        <v>0</v>
      </c>
      <c r="O6" s="148">
        <f t="shared" si="0"/>
        <v>0</v>
      </c>
      <c r="P6" s="148">
        <f t="shared" si="0"/>
        <v>9500000</v>
      </c>
      <c r="Q6" s="148">
        <f t="shared" si="0"/>
        <v>9500000</v>
      </c>
      <c r="R6" s="148">
        <f t="shared" si="0"/>
        <v>9500000</v>
      </c>
      <c r="S6" s="148">
        <f t="shared" si="0"/>
        <v>9000</v>
      </c>
    </row>
    <row r="7" spans="1:20" s="76" customFormat="1" x14ac:dyDescent="0.2">
      <c r="B7" s="149"/>
      <c r="C7" s="150"/>
      <c r="D7" s="151"/>
      <c r="E7" s="152"/>
      <c r="F7" s="153"/>
      <c r="G7" s="154"/>
      <c r="H7" s="155"/>
      <c r="P7" s="156"/>
      <c r="Q7" s="156"/>
    </row>
    <row r="8" spans="1:20" s="76" customFormat="1" x14ac:dyDescent="0.2">
      <c r="A8" s="128" t="s">
        <v>25</v>
      </c>
      <c r="B8" s="129"/>
      <c r="C8" s="131"/>
      <c r="D8" s="131"/>
      <c r="E8" s="131"/>
      <c r="F8" s="131"/>
      <c r="G8" s="132"/>
      <c r="H8" s="132"/>
      <c r="I8" s="132"/>
      <c r="J8" s="132"/>
      <c r="K8" s="132"/>
      <c r="L8" s="132"/>
      <c r="M8" s="132"/>
      <c r="N8" s="132"/>
      <c r="O8" s="132"/>
      <c r="P8" s="132"/>
      <c r="Q8" s="132"/>
      <c r="R8" s="132"/>
      <c r="S8" s="132"/>
    </row>
    <row r="9" spans="1:20" s="76" customFormat="1" ht="13.5" thickBot="1" x14ac:dyDescent="0.25">
      <c r="A9" s="134"/>
      <c r="B9" s="157"/>
      <c r="C9" s="136"/>
      <c r="D9" s="158"/>
      <c r="E9" s="159"/>
      <c r="F9" s="136"/>
      <c r="G9" s="160"/>
      <c r="H9" s="161"/>
      <c r="I9" s="160"/>
      <c r="J9" s="160"/>
      <c r="K9" s="162"/>
      <c r="L9" s="162"/>
      <c r="M9" s="162"/>
      <c r="N9" s="160"/>
      <c r="O9" s="160"/>
      <c r="P9" s="140"/>
      <c r="Q9" s="140"/>
      <c r="R9" s="140"/>
      <c r="S9" s="141"/>
    </row>
    <row r="10" spans="1:20" s="76" customFormat="1" ht="13.5" thickTop="1" x14ac:dyDescent="0.2">
      <c r="A10" s="142"/>
      <c r="B10" s="143"/>
      <c r="C10" s="163"/>
      <c r="D10" s="164"/>
      <c r="E10" s="146"/>
      <c r="F10" s="147"/>
      <c r="G10" s="165">
        <f t="shared" ref="G10:K10" si="1">SUM(G9:G9)</f>
        <v>0</v>
      </c>
      <c r="H10" s="148">
        <f t="shared" si="1"/>
        <v>0</v>
      </c>
      <c r="I10" s="148">
        <f t="shared" si="1"/>
        <v>0</v>
      </c>
      <c r="J10" s="148">
        <f t="shared" si="1"/>
        <v>0</v>
      </c>
      <c r="K10" s="148">
        <f t="shared" si="1"/>
        <v>0</v>
      </c>
      <c r="L10" s="148">
        <v>0</v>
      </c>
      <c r="M10" s="148">
        <v>0</v>
      </c>
      <c r="N10" s="148">
        <f t="shared" ref="N10:S10" si="2">SUM(N9:N9)</f>
        <v>0</v>
      </c>
      <c r="O10" s="148">
        <f t="shared" si="2"/>
        <v>0</v>
      </c>
      <c r="P10" s="148">
        <f t="shared" si="2"/>
        <v>0</v>
      </c>
      <c r="Q10" s="148">
        <f t="shared" si="2"/>
        <v>0</v>
      </c>
      <c r="R10" s="148">
        <f t="shared" si="2"/>
        <v>0</v>
      </c>
      <c r="S10" s="148">
        <f t="shared" si="2"/>
        <v>0</v>
      </c>
    </row>
    <row r="11" spans="1:20" s="76" customFormat="1" x14ac:dyDescent="0.2">
      <c r="B11" s="149"/>
      <c r="C11" s="152"/>
      <c r="D11" s="166"/>
      <c r="E11" s="152"/>
      <c r="F11" s="167"/>
      <c r="G11" s="168"/>
      <c r="H11" s="168"/>
      <c r="O11" s="169"/>
      <c r="P11" s="170"/>
      <c r="Q11" s="170"/>
    </row>
    <row r="12" spans="1:20" s="169" customFormat="1" x14ac:dyDescent="0.2">
      <c r="A12" s="128" t="s">
        <v>26</v>
      </c>
      <c r="B12" s="129"/>
      <c r="C12" s="131"/>
      <c r="D12" s="131"/>
      <c r="E12" s="131"/>
      <c r="F12" s="131"/>
      <c r="G12" s="132"/>
      <c r="H12" s="132"/>
      <c r="I12" s="132"/>
      <c r="J12" s="132"/>
      <c r="K12" s="132"/>
      <c r="L12" s="132"/>
      <c r="M12" s="132"/>
      <c r="N12" s="132"/>
      <c r="O12" s="132"/>
      <c r="P12" s="132"/>
      <c r="Q12" s="132"/>
      <c r="R12" s="132"/>
      <c r="S12" s="132"/>
    </row>
    <row r="13" spans="1:20" s="169" customFormat="1" ht="13.5" thickBot="1" x14ac:dyDescent="0.25">
      <c r="A13" s="136"/>
      <c r="B13" s="157"/>
      <c r="C13" s="136"/>
      <c r="D13" s="158"/>
      <c r="E13" s="159"/>
      <c r="F13" s="171"/>
      <c r="G13" s="160"/>
      <c r="H13" s="139"/>
      <c r="I13" s="160"/>
      <c r="J13" s="160"/>
      <c r="K13" s="162"/>
      <c r="L13" s="162"/>
      <c r="M13" s="162"/>
      <c r="N13" s="160"/>
      <c r="O13" s="160"/>
      <c r="P13" s="140">
        <f>SUM(I13:O13)</f>
        <v>0</v>
      </c>
      <c r="Q13" s="140">
        <f>SUM(P13-G13)</f>
        <v>0</v>
      </c>
      <c r="R13" s="140">
        <f>SUM(Q13-O13)</f>
        <v>0</v>
      </c>
      <c r="S13" s="140">
        <f>H13</f>
        <v>0</v>
      </c>
    </row>
    <row r="14" spans="1:20" s="169" customFormat="1" ht="13.5" thickTop="1" x14ac:dyDescent="0.2">
      <c r="A14" s="142"/>
      <c r="B14" s="143"/>
      <c r="C14" s="163"/>
      <c r="D14" s="164"/>
      <c r="E14" s="146"/>
      <c r="F14" s="172"/>
      <c r="G14" s="148">
        <f t="shared" ref="G14:K14" si="3">SUM(G13:G13)</f>
        <v>0</v>
      </c>
      <c r="H14" s="148">
        <f t="shared" si="3"/>
        <v>0</v>
      </c>
      <c r="I14" s="148">
        <f t="shared" si="3"/>
        <v>0</v>
      </c>
      <c r="J14" s="148">
        <f t="shared" si="3"/>
        <v>0</v>
      </c>
      <c r="K14" s="148">
        <f t="shared" si="3"/>
        <v>0</v>
      </c>
      <c r="L14" s="148">
        <v>0</v>
      </c>
      <c r="M14" s="148">
        <v>0</v>
      </c>
      <c r="N14" s="148">
        <f t="shared" ref="N14:S14" si="4">SUM(N13:N13)</f>
        <v>0</v>
      </c>
      <c r="O14" s="148">
        <f t="shared" si="4"/>
        <v>0</v>
      </c>
      <c r="P14" s="148">
        <f t="shared" si="4"/>
        <v>0</v>
      </c>
      <c r="Q14" s="148">
        <f t="shared" si="4"/>
        <v>0</v>
      </c>
      <c r="R14" s="148">
        <f t="shared" si="4"/>
        <v>0</v>
      </c>
      <c r="S14" s="148">
        <f t="shared" si="4"/>
        <v>0</v>
      </c>
    </row>
    <row r="15" spans="1:20" s="76" customFormat="1" x14ac:dyDescent="0.2">
      <c r="B15" s="149"/>
      <c r="C15" s="173"/>
      <c r="D15" s="174"/>
      <c r="E15" s="173"/>
      <c r="F15" s="175"/>
      <c r="G15" s="176"/>
      <c r="H15" s="176"/>
      <c r="P15" s="176"/>
      <c r="Q15" s="176"/>
      <c r="R15" s="176"/>
    </row>
    <row r="16" spans="1:20" s="76" customFormat="1" x14ac:dyDescent="0.2">
      <c r="A16" s="128" t="s">
        <v>27</v>
      </c>
      <c r="B16" s="129"/>
      <c r="C16" s="131"/>
      <c r="D16" s="131"/>
      <c r="E16" s="131"/>
      <c r="F16" s="131"/>
      <c r="G16" s="132"/>
      <c r="H16" s="132"/>
      <c r="I16" s="132"/>
      <c r="J16" s="132"/>
      <c r="K16" s="132"/>
      <c r="L16" s="132"/>
      <c r="M16" s="132"/>
      <c r="N16" s="132"/>
      <c r="O16" s="132"/>
      <c r="P16" s="132"/>
      <c r="Q16" s="132" t="s">
        <v>28</v>
      </c>
      <c r="R16" s="132"/>
      <c r="S16" s="133"/>
    </row>
    <row r="17" spans="1:19" s="76" customFormat="1" ht="13.5" thickBot="1" x14ac:dyDescent="0.25">
      <c r="A17" s="136"/>
      <c r="B17" s="157"/>
      <c r="C17" s="136"/>
      <c r="D17" s="158"/>
      <c r="E17" s="159"/>
      <c r="F17" s="136"/>
      <c r="G17" s="177"/>
      <c r="H17" s="139"/>
      <c r="I17" s="160"/>
      <c r="J17" s="160"/>
      <c r="K17" s="162"/>
      <c r="L17" s="162"/>
      <c r="M17" s="162"/>
      <c r="N17" s="160"/>
      <c r="O17" s="160"/>
      <c r="P17" s="140">
        <f>SUM(I17:O17)</f>
        <v>0</v>
      </c>
      <c r="Q17" s="140">
        <f>SUM(P17-G17)</f>
        <v>0</v>
      </c>
      <c r="R17" s="140">
        <f>SUM(Q17-O17)</f>
        <v>0</v>
      </c>
      <c r="S17" s="141">
        <f>H17</f>
        <v>0</v>
      </c>
    </row>
    <row r="18" spans="1:19" s="76" customFormat="1" ht="13.5" thickTop="1" x14ac:dyDescent="0.2">
      <c r="A18" s="178"/>
      <c r="B18" s="179"/>
      <c r="C18" s="180"/>
      <c r="D18" s="181"/>
      <c r="E18" s="180"/>
      <c r="F18" s="182"/>
      <c r="G18" s="148">
        <f t="shared" ref="G18:M18" si="5">SUM(G17:G17)</f>
        <v>0</v>
      </c>
      <c r="H18" s="148">
        <f t="shared" si="5"/>
        <v>0</v>
      </c>
      <c r="I18" s="148">
        <f t="shared" si="5"/>
        <v>0</v>
      </c>
      <c r="J18" s="148">
        <f t="shared" si="5"/>
        <v>0</v>
      </c>
      <c r="K18" s="148">
        <f t="shared" si="5"/>
        <v>0</v>
      </c>
      <c r="L18" s="148">
        <f t="shared" si="5"/>
        <v>0</v>
      </c>
      <c r="M18" s="148">
        <f t="shared" si="5"/>
        <v>0</v>
      </c>
      <c r="N18" s="148">
        <f t="shared" ref="N18:S18" si="6">SUM(N17:N17)</f>
        <v>0</v>
      </c>
      <c r="O18" s="148">
        <f t="shared" si="6"/>
        <v>0</v>
      </c>
      <c r="P18" s="148">
        <f t="shared" si="6"/>
        <v>0</v>
      </c>
      <c r="Q18" s="148">
        <f t="shared" si="6"/>
        <v>0</v>
      </c>
      <c r="R18" s="148">
        <f t="shared" si="6"/>
        <v>0</v>
      </c>
      <c r="S18" s="148">
        <f t="shared" si="6"/>
        <v>0</v>
      </c>
    </row>
    <row r="19" spans="1:19" s="76" customFormat="1" ht="13.5" thickBot="1" x14ac:dyDescent="0.25">
      <c r="A19" s="183"/>
      <c r="B19" s="184"/>
      <c r="C19" s="185"/>
      <c r="D19" s="186"/>
      <c r="E19" s="185"/>
      <c r="F19" s="187"/>
      <c r="G19" s="188"/>
      <c r="H19" s="188"/>
      <c r="I19" s="189"/>
      <c r="P19" s="156"/>
      <c r="Q19" s="156"/>
    </row>
    <row r="20" spans="1:19" s="76" customFormat="1" ht="14.25" thickTop="1" thickBot="1" x14ac:dyDescent="0.25">
      <c r="A20" s="190" t="s">
        <v>29</v>
      </c>
      <c r="B20" s="191"/>
      <c r="C20" s="192"/>
      <c r="D20" s="192"/>
      <c r="E20" s="192"/>
      <c r="F20" s="192"/>
      <c r="G20" s="193">
        <f t="shared" ref="G20:O20" si="7">SUM(G6+G10+G14+G18)</f>
        <v>0</v>
      </c>
      <c r="H20" s="193">
        <f t="shared" si="7"/>
        <v>9000</v>
      </c>
      <c r="I20" s="193">
        <f t="shared" si="7"/>
        <v>1750000</v>
      </c>
      <c r="J20" s="193">
        <f t="shared" si="7"/>
        <v>1750000</v>
      </c>
      <c r="K20" s="193">
        <f t="shared" si="7"/>
        <v>2000000</v>
      </c>
      <c r="L20" s="193">
        <f t="shared" si="7"/>
        <v>2000000</v>
      </c>
      <c r="M20" s="193">
        <f t="shared" si="7"/>
        <v>2000000</v>
      </c>
      <c r="N20" s="193">
        <f t="shared" si="7"/>
        <v>0</v>
      </c>
      <c r="O20" s="193">
        <f t="shared" si="7"/>
        <v>0</v>
      </c>
      <c r="P20" s="193">
        <f t="shared" ref="P20:S20" si="8">SUM(P6+P10+P14+P18)</f>
        <v>9500000</v>
      </c>
      <c r="Q20" s="193">
        <f t="shared" si="8"/>
        <v>9500000</v>
      </c>
      <c r="R20" s="193">
        <f t="shared" si="8"/>
        <v>9500000</v>
      </c>
      <c r="S20" s="193">
        <f t="shared" si="8"/>
        <v>9000</v>
      </c>
    </row>
    <row r="21" spans="1:19" s="76" customFormat="1" ht="13.5" thickTop="1" x14ac:dyDescent="0.2">
      <c r="A21" s="934" t="s">
        <v>30</v>
      </c>
      <c r="B21" s="934"/>
      <c r="C21" s="934"/>
      <c r="D21" s="934"/>
      <c r="E21" s="934"/>
      <c r="F21" s="934"/>
      <c r="G21" s="934"/>
      <c r="H21" s="934"/>
      <c r="I21" s="934"/>
      <c r="J21" s="934"/>
      <c r="K21" s="934"/>
      <c r="L21" s="934"/>
      <c r="M21" s="934"/>
      <c r="N21" s="934"/>
      <c r="O21" s="934"/>
      <c r="P21" s="934"/>
      <c r="Q21" s="934"/>
      <c r="R21" s="934"/>
      <c r="S21" s="934"/>
    </row>
    <row r="22" spans="1:19" s="76" customFormat="1" x14ac:dyDescent="0.2">
      <c r="A22" s="944"/>
      <c r="B22" s="944"/>
      <c r="C22" s="944"/>
      <c r="D22" s="944"/>
      <c r="E22" s="944"/>
      <c r="F22" s="944"/>
      <c r="G22" s="944"/>
      <c r="H22" s="944"/>
      <c r="I22" s="944"/>
      <c r="J22" s="944"/>
      <c r="K22" s="944"/>
      <c r="L22" s="944"/>
      <c r="M22" s="944"/>
      <c r="N22" s="944"/>
      <c r="O22" s="944"/>
      <c r="P22" s="944"/>
      <c r="Q22" s="944"/>
      <c r="R22" s="944"/>
      <c r="S22" s="944"/>
    </row>
    <row r="23" spans="1:19" s="76" customFormat="1" ht="38.25" x14ac:dyDescent="0.2">
      <c r="A23" s="113" t="s">
        <v>1</v>
      </c>
      <c r="B23" s="5" t="s">
        <v>2</v>
      </c>
      <c r="C23" s="5" t="s">
        <v>3</v>
      </c>
      <c r="D23" s="126" t="s">
        <v>4</v>
      </c>
      <c r="E23" s="127" t="s">
        <v>5</v>
      </c>
      <c r="F23" s="126" t="s">
        <v>6</v>
      </c>
      <c r="G23" s="126" t="s">
        <v>7</v>
      </c>
      <c r="H23" s="126" t="s">
        <v>8</v>
      </c>
      <c r="I23" s="6" t="s">
        <v>9</v>
      </c>
      <c r="J23" s="6" t="s">
        <v>10</v>
      </c>
      <c r="K23" s="6" t="s">
        <v>11</v>
      </c>
      <c r="L23" s="6" t="s">
        <v>12</v>
      </c>
      <c r="M23" s="6" t="s">
        <v>13</v>
      </c>
      <c r="N23" s="6" t="s">
        <v>14</v>
      </c>
      <c r="O23" s="127" t="s">
        <v>15</v>
      </c>
      <c r="P23" s="127" t="s">
        <v>16</v>
      </c>
      <c r="Q23" s="127" t="s">
        <v>17</v>
      </c>
      <c r="R23" s="127" t="s">
        <v>31</v>
      </c>
      <c r="S23" s="127" t="s">
        <v>19</v>
      </c>
    </row>
    <row r="24" spans="1:19" s="76" customFormat="1" x14ac:dyDescent="0.2">
      <c r="A24" s="261" t="s">
        <v>20</v>
      </c>
      <c r="B24" s="198"/>
      <c r="C24" s="199"/>
      <c r="D24" s="199"/>
      <c r="E24" s="199"/>
      <c r="F24" s="199"/>
      <c r="G24" s="201"/>
      <c r="H24" s="201"/>
      <c r="I24" s="201"/>
      <c r="J24" s="201"/>
      <c r="K24" s="201"/>
      <c r="L24" s="201"/>
      <c r="M24" s="201"/>
      <c r="N24" s="201"/>
      <c r="O24" s="201"/>
      <c r="P24" s="201"/>
      <c r="Q24" s="201"/>
      <c r="R24" s="201"/>
      <c r="S24" s="203"/>
    </row>
    <row r="25" spans="1:19" s="76" customFormat="1" ht="114.75" x14ac:dyDescent="0.2">
      <c r="A25" s="204" t="s">
        <v>32</v>
      </c>
      <c r="B25" s="234" t="s">
        <v>33</v>
      </c>
      <c r="C25" s="215" t="s">
        <v>34</v>
      </c>
      <c r="D25" s="206" t="s">
        <v>35</v>
      </c>
      <c r="E25" s="207" t="s">
        <v>36</v>
      </c>
      <c r="F25" s="208" t="s">
        <v>36</v>
      </c>
      <c r="G25" s="220">
        <v>0</v>
      </c>
      <c r="H25" s="220">
        <v>1000</v>
      </c>
      <c r="I25" s="220">
        <v>0</v>
      </c>
      <c r="J25" s="220">
        <v>25000</v>
      </c>
      <c r="K25" s="220">
        <v>0</v>
      </c>
      <c r="L25" s="220">
        <v>0</v>
      </c>
      <c r="M25" s="220">
        <v>0</v>
      </c>
      <c r="N25" s="220">
        <v>0</v>
      </c>
      <c r="O25" s="220">
        <v>0</v>
      </c>
      <c r="P25" s="214">
        <f>SUM(I25:O25)</f>
        <v>25000</v>
      </c>
      <c r="Q25" s="214">
        <f>SUM(P25-G25)</f>
        <v>25000</v>
      </c>
      <c r="R25" s="214">
        <f>SUM(Q25-O25)</f>
        <v>25000</v>
      </c>
      <c r="S25" s="214">
        <f>H25</f>
        <v>1000</v>
      </c>
    </row>
    <row r="26" spans="1:19" s="76" customFormat="1" x14ac:dyDescent="0.2">
      <c r="A26" s="262"/>
      <c r="B26" s="263"/>
      <c r="C26" s="262"/>
      <c r="D26" s="262"/>
      <c r="E26" s="264"/>
      <c r="F26" s="265"/>
      <c r="G26" s="266">
        <f t="shared" ref="G26:M26" si="9">SUM(G25:G25)</f>
        <v>0</v>
      </c>
      <c r="H26" s="266">
        <f t="shared" si="9"/>
        <v>1000</v>
      </c>
      <c r="I26" s="266">
        <f t="shared" si="9"/>
        <v>0</v>
      </c>
      <c r="J26" s="266">
        <f t="shared" si="9"/>
        <v>25000</v>
      </c>
      <c r="K26" s="266">
        <f t="shared" si="9"/>
        <v>0</v>
      </c>
      <c r="L26" s="266">
        <f t="shared" si="9"/>
        <v>0</v>
      </c>
      <c r="M26" s="266">
        <f t="shared" si="9"/>
        <v>0</v>
      </c>
      <c r="N26" s="266">
        <f t="shared" ref="N26:S26" si="10">SUM(N25:N25)</f>
        <v>0</v>
      </c>
      <c r="O26" s="266">
        <f t="shared" si="10"/>
        <v>0</v>
      </c>
      <c r="P26" s="266">
        <f t="shared" si="10"/>
        <v>25000</v>
      </c>
      <c r="Q26" s="266">
        <f t="shared" si="10"/>
        <v>25000</v>
      </c>
      <c r="R26" s="266">
        <f t="shared" si="10"/>
        <v>25000</v>
      </c>
      <c r="S26" s="266">
        <f t="shared" si="10"/>
        <v>1000</v>
      </c>
    </row>
    <row r="27" spans="1:19" s="76" customFormat="1" x14ac:dyDescent="0.2">
      <c r="B27" s="149"/>
      <c r="D27" s="267"/>
      <c r="F27" s="267"/>
      <c r="G27" s="170"/>
      <c r="H27" s="170"/>
      <c r="P27" s="156"/>
      <c r="Q27" s="156"/>
    </row>
    <row r="28" spans="1:19" s="76" customFormat="1" x14ac:dyDescent="0.2">
      <c r="A28" s="268" t="s">
        <v>25</v>
      </c>
      <c r="B28" s="269"/>
      <c r="C28" s="270"/>
      <c r="D28" s="270"/>
      <c r="E28" s="270"/>
      <c r="F28" s="270"/>
      <c r="G28" s="271"/>
      <c r="H28" s="271"/>
      <c r="I28" s="271"/>
      <c r="J28" s="271"/>
      <c r="K28" s="271"/>
      <c r="L28" s="271"/>
      <c r="M28" s="271"/>
      <c r="N28" s="271"/>
      <c r="O28" s="271"/>
      <c r="P28" s="271"/>
      <c r="Q28" s="271"/>
      <c r="R28" s="271"/>
      <c r="S28" s="271"/>
    </row>
    <row r="29" spans="1:19" s="76" customFormat="1" x14ac:dyDescent="0.2">
      <c r="A29" s="204"/>
      <c r="B29" s="205"/>
      <c r="C29" s="215"/>
      <c r="D29" s="241"/>
      <c r="E29" s="242"/>
      <c r="F29" s="215"/>
      <c r="G29" s="213"/>
      <c r="H29" s="272"/>
      <c r="I29" s="213"/>
      <c r="J29" s="213"/>
      <c r="K29" s="273"/>
      <c r="L29" s="273"/>
      <c r="M29" s="273"/>
      <c r="N29" s="213"/>
      <c r="O29" s="213"/>
      <c r="P29" s="214">
        <f>SUM(I29:O29)</f>
        <v>0</v>
      </c>
      <c r="Q29" s="214">
        <f>SUM(P29-G29)</f>
        <v>0</v>
      </c>
      <c r="R29" s="214">
        <f>SUM(Q29-O29)</f>
        <v>0</v>
      </c>
      <c r="S29" s="214">
        <f>H29</f>
        <v>0</v>
      </c>
    </row>
    <row r="30" spans="1:19" s="76" customFormat="1" x14ac:dyDescent="0.2">
      <c r="A30" s="223"/>
      <c r="B30" s="225"/>
      <c r="C30" s="223"/>
      <c r="D30" s="226"/>
      <c r="E30" s="231"/>
      <c r="F30" s="226"/>
      <c r="G30" s="200">
        <f t="shared" ref="G30:M30" si="11">SUM(G29:G29)</f>
        <v>0</v>
      </c>
      <c r="H30" s="200">
        <f t="shared" si="11"/>
        <v>0</v>
      </c>
      <c r="I30" s="200">
        <f t="shared" si="11"/>
        <v>0</v>
      </c>
      <c r="J30" s="200">
        <f t="shared" si="11"/>
        <v>0</v>
      </c>
      <c r="K30" s="200">
        <f t="shared" si="11"/>
        <v>0</v>
      </c>
      <c r="L30" s="200">
        <f t="shared" si="11"/>
        <v>0</v>
      </c>
      <c r="M30" s="200">
        <f t="shared" si="11"/>
        <v>0</v>
      </c>
      <c r="N30" s="200">
        <f t="shared" ref="N30:S30" si="12">SUM(N29:N29)</f>
        <v>0</v>
      </c>
      <c r="O30" s="200">
        <f t="shared" si="12"/>
        <v>0</v>
      </c>
      <c r="P30" s="200">
        <f t="shared" si="12"/>
        <v>0</v>
      </c>
      <c r="Q30" s="200">
        <f t="shared" si="12"/>
        <v>0</v>
      </c>
      <c r="R30" s="200">
        <f t="shared" si="12"/>
        <v>0</v>
      </c>
      <c r="S30" s="200">
        <f t="shared" si="12"/>
        <v>0</v>
      </c>
    </row>
    <row r="31" spans="1:19" s="76" customFormat="1" x14ac:dyDescent="0.2">
      <c r="A31" s="223"/>
      <c r="B31" s="225"/>
      <c r="C31" s="223"/>
      <c r="D31" s="226"/>
      <c r="E31" s="223"/>
      <c r="F31" s="226"/>
      <c r="G31" s="228"/>
      <c r="H31" s="228"/>
      <c r="I31" s="223"/>
      <c r="J31" s="223"/>
      <c r="K31" s="223"/>
      <c r="L31" s="223"/>
      <c r="M31" s="223"/>
      <c r="N31" s="223"/>
      <c r="O31" s="233"/>
      <c r="P31" s="228"/>
      <c r="Q31" s="228"/>
      <c r="R31" s="223"/>
      <c r="S31" s="223"/>
    </row>
    <row r="32" spans="1:19" s="76" customFormat="1" x14ac:dyDescent="0.2">
      <c r="A32" s="261" t="s">
        <v>26</v>
      </c>
      <c r="B32" s="198"/>
      <c r="C32" s="199"/>
      <c r="D32" s="199"/>
      <c r="E32" s="199"/>
      <c r="F32" s="199"/>
      <c r="G32" s="201"/>
      <c r="H32" s="201"/>
      <c r="I32" s="201"/>
      <c r="J32" s="201"/>
      <c r="K32" s="201"/>
      <c r="L32" s="201"/>
      <c r="M32" s="201"/>
      <c r="N32" s="201"/>
      <c r="O32" s="201"/>
      <c r="P32" s="201"/>
      <c r="Q32" s="201"/>
      <c r="R32" s="201"/>
      <c r="S32" s="201"/>
    </row>
    <row r="33" spans="1:19" s="76" customFormat="1" x14ac:dyDescent="0.2">
      <c r="A33" s="274" t="s">
        <v>37</v>
      </c>
      <c r="B33" s="275" t="s">
        <v>22</v>
      </c>
      <c r="C33" s="276" t="s">
        <v>38</v>
      </c>
      <c r="D33" s="277" t="s">
        <v>39</v>
      </c>
      <c r="E33" s="277"/>
      <c r="F33" s="277"/>
      <c r="G33" s="213"/>
      <c r="H33" s="278"/>
      <c r="I33" s="213">
        <v>65000</v>
      </c>
      <c r="J33" s="213"/>
      <c r="K33" s="273"/>
      <c r="L33" s="273"/>
      <c r="M33" s="273"/>
      <c r="N33" s="213"/>
      <c r="O33" s="213"/>
      <c r="P33" s="214">
        <f>SUM(I33:O33)</f>
        <v>65000</v>
      </c>
      <c r="Q33" s="214">
        <f>SUM(P33-G33)</f>
        <v>65000</v>
      </c>
      <c r="R33" s="214">
        <f>SUM(Q33-O33)</f>
        <v>65000</v>
      </c>
      <c r="S33" s="214">
        <f>H33</f>
        <v>0</v>
      </c>
    </row>
    <row r="34" spans="1:19" s="76" customFormat="1" x14ac:dyDescent="0.2">
      <c r="A34" s="262"/>
      <c r="B34" s="263"/>
      <c r="C34" s="262"/>
      <c r="D34" s="265"/>
      <c r="E34" s="264"/>
      <c r="F34" s="265"/>
      <c r="G34" s="266">
        <f t="shared" ref="G34:K34" si="13">SUM(G33:G33)</f>
        <v>0</v>
      </c>
      <c r="H34" s="266">
        <f t="shared" si="13"/>
        <v>0</v>
      </c>
      <c r="I34" s="266">
        <f t="shared" si="13"/>
        <v>65000</v>
      </c>
      <c r="J34" s="266">
        <f t="shared" si="13"/>
        <v>0</v>
      </c>
      <c r="K34" s="266">
        <f t="shared" si="13"/>
        <v>0</v>
      </c>
      <c r="L34" s="266"/>
      <c r="M34" s="266"/>
      <c r="N34" s="266">
        <f t="shared" ref="N34:S34" si="14">SUM(N33:N33)</f>
        <v>0</v>
      </c>
      <c r="O34" s="266">
        <f t="shared" si="14"/>
        <v>0</v>
      </c>
      <c r="P34" s="266">
        <f t="shared" si="14"/>
        <v>65000</v>
      </c>
      <c r="Q34" s="266">
        <f t="shared" si="14"/>
        <v>65000</v>
      </c>
      <c r="R34" s="266">
        <f t="shared" si="14"/>
        <v>65000</v>
      </c>
      <c r="S34" s="266">
        <f t="shared" si="14"/>
        <v>0</v>
      </c>
    </row>
    <row r="35" spans="1:19" s="76" customFormat="1" x14ac:dyDescent="0.2">
      <c r="B35" s="149"/>
      <c r="D35" s="267"/>
      <c r="F35" s="267"/>
      <c r="G35" s="170"/>
      <c r="H35" s="170"/>
      <c r="P35" s="170"/>
      <c r="Q35" s="170"/>
      <c r="R35" s="170"/>
    </row>
    <row r="36" spans="1:19" s="76" customFormat="1" x14ac:dyDescent="0.2">
      <c r="A36" s="268" t="s">
        <v>27</v>
      </c>
      <c r="B36" s="269"/>
      <c r="C36" s="270"/>
      <c r="D36" s="270"/>
      <c r="E36" s="270"/>
      <c r="F36" s="270"/>
      <c r="G36" s="271"/>
      <c r="H36" s="271"/>
      <c r="I36" s="271"/>
      <c r="J36" s="271"/>
      <c r="K36" s="271"/>
      <c r="L36" s="271"/>
      <c r="M36" s="271"/>
      <c r="N36" s="271"/>
      <c r="O36" s="271"/>
      <c r="P36" s="271"/>
      <c r="Q36" s="271" t="s">
        <v>28</v>
      </c>
      <c r="R36" s="271"/>
      <c r="S36" s="279"/>
    </row>
    <row r="37" spans="1:19" s="76" customFormat="1" x14ac:dyDescent="0.2">
      <c r="A37" s="274" t="s">
        <v>40</v>
      </c>
      <c r="B37" s="275" t="s">
        <v>33</v>
      </c>
      <c r="C37" s="276" t="s">
        <v>41</v>
      </c>
      <c r="D37" s="277" t="s">
        <v>42</v>
      </c>
      <c r="E37" s="277" t="s">
        <v>43</v>
      </c>
      <c r="F37" s="277" t="s">
        <v>44</v>
      </c>
      <c r="G37" s="278">
        <v>0</v>
      </c>
      <c r="H37" s="278">
        <v>2500</v>
      </c>
      <c r="I37" s="278">
        <v>60000</v>
      </c>
      <c r="J37" s="278"/>
      <c r="K37" s="278"/>
      <c r="L37" s="278"/>
      <c r="M37" s="278"/>
      <c r="N37" s="278"/>
      <c r="O37" s="278"/>
      <c r="P37" s="280">
        <f t="shared" ref="P37:P42" si="15">SUM(I37:O37)</f>
        <v>60000</v>
      </c>
      <c r="Q37" s="214">
        <f t="shared" ref="Q37:Q42" si="16">SUM(P37-G37)</f>
        <v>60000</v>
      </c>
      <c r="R37" s="214">
        <f t="shared" ref="R37:R42" si="17">SUM(Q37-O37)</f>
        <v>60000</v>
      </c>
      <c r="S37" s="214">
        <f t="shared" ref="S37:S42" si="18">H37</f>
        <v>2500</v>
      </c>
    </row>
    <row r="38" spans="1:19" s="76" customFormat="1" x14ac:dyDescent="0.2">
      <c r="A38" s="274" t="s">
        <v>45</v>
      </c>
      <c r="B38" s="275" t="s">
        <v>22</v>
      </c>
      <c r="C38" s="276" t="s">
        <v>46</v>
      </c>
      <c r="D38" s="281" t="s">
        <v>42</v>
      </c>
      <c r="E38" s="277" t="s">
        <v>43</v>
      </c>
      <c r="F38" s="277" t="s">
        <v>44</v>
      </c>
      <c r="G38" s="278">
        <v>0</v>
      </c>
      <c r="H38" s="278">
        <v>300</v>
      </c>
      <c r="I38" s="278"/>
      <c r="J38" s="278"/>
      <c r="K38" s="278"/>
      <c r="L38" s="278"/>
      <c r="M38" s="278">
        <v>10000</v>
      </c>
      <c r="N38" s="278"/>
      <c r="O38" s="278"/>
      <c r="P38" s="280">
        <f t="shared" si="15"/>
        <v>10000</v>
      </c>
      <c r="Q38" s="214">
        <f t="shared" si="16"/>
        <v>10000</v>
      </c>
      <c r="R38" s="214">
        <f t="shared" si="17"/>
        <v>10000</v>
      </c>
      <c r="S38" s="214">
        <f t="shared" si="18"/>
        <v>300</v>
      </c>
    </row>
    <row r="39" spans="1:19" s="76" customFormat="1" ht="38.25" x14ac:dyDescent="0.2">
      <c r="A39" s="215" t="s">
        <v>47</v>
      </c>
      <c r="B39" s="205" t="s">
        <v>22</v>
      </c>
      <c r="C39" s="215" t="s">
        <v>48</v>
      </c>
      <c r="D39" s="241" t="s">
        <v>35</v>
      </c>
      <c r="E39" s="242" t="s">
        <v>43</v>
      </c>
      <c r="F39" s="282" t="s">
        <v>44</v>
      </c>
      <c r="G39" s="278">
        <v>0</v>
      </c>
      <c r="H39" s="278">
        <v>1000</v>
      </c>
      <c r="I39" s="278"/>
      <c r="J39" s="278">
        <v>9000</v>
      </c>
      <c r="K39" s="278"/>
      <c r="L39" s="278"/>
      <c r="M39" s="278"/>
      <c r="N39" s="278"/>
      <c r="O39" s="278"/>
      <c r="P39" s="214">
        <f t="shared" si="15"/>
        <v>9000</v>
      </c>
      <c r="Q39" s="214">
        <f t="shared" si="16"/>
        <v>9000</v>
      </c>
      <c r="R39" s="214">
        <f t="shared" si="17"/>
        <v>9000</v>
      </c>
      <c r="S39" s="214">
        <f t="shared" si="18"/>
        <v>1000</v>
      </c>
    </row>
    <row r="40" spans="1:19" s="76" customFormat="1" x14ac:dyDescent="0.2">
      <c r="A40" s="215" t="s">
        <v>49</v>
      </c>
      <c r="B40" s="205" t="s">
        <v>33</v>
      </c>
      <c r="C40" s="283" t="s">
        <v>50</v>
      </c>
      <c r="D40" s="241" t="s">
        <v>42</v>
      </c>
      <c r="E40" s="242" t="s">
        <v>43</v>
      </c>
      <c r="F40" s="282" t="s">
        <v>44</v>
      </c>
      <c r="G40" s="278">
        <v>0</v>
      </c>
      <c r="H40" s="278">
        <v>0</v>
      </c>
      <c r="I40" s="278"/>
      <c r="J40" s="278">
        <v>20000</v>
      </c>
      <c r="K40" s="278"/>
      <c r="L40" s="278"/>
      <c r="M40" s="278"/>
      <c r="N40" s="278"/>
      <c r="O40" s="278"/>
      <c r="P40" s="214">
        <f t="shared" si="15"/>
        <v>20000</v>
      </c>
      <c r="Q40" s="214">
        <f t="shared" si="16"/>
        <v>20000</v>
      </c>
      <c r="R40" s="214">
        <f t="shared" si="17"/>
        <v>20000</v>
      </c>
      <c r="S40" s="214">
        <f t="shared" si="18"/>
        <v>0</v>
      </c>
    </row>
    <row r="41" spans="1:19" s="76" customFormat="1" ht="38.25" x14ac:dyDescent="0.2">
      <c r="A41" s="215" t="s">
        <v>51</v>
      </c>
      <c r="B41" s="205" t="s">
        <v>22</v>
      </c>
      <c r="C41" s="215" t="s">
        <v>52</v>
      </c>
      <c r="D41" s="241" t="s">
        <v>39</v>
      </c>
      <c r="E41" s="242" t="s">
        <v>43</v>
      </c>
      <c r="F41" s="282" t="s">
        <v>44</v>
      </c>
      <c r="G41" s="278">
        <v>0</v>
      </c>
      <c r="H41" s="278">
        <v>0</v>
      </c>
      <c r="I41" s="278"/>
      <c r="J41" s="278">
        <v>3000</v>
      </c>
      <c r="K41" s="278"/>
      <c r="L41" s="278">
        <v>3000</v>
      </c>
      <c r="M41" s="278"/>
      <c r="N41" s="278"/>
      <c r="O41" s="278"/>
      <c r="P41" s="214">
        <f t="shared" si="15"/>
        <v>6000</v>
      </c>
      <c r="Q41" s="214">
        <f t="shared" si="16"/>
        <v>6000</v>
      </c>
      <c r="R41" s="214">
        <f t="shared" si="17"/>
        <v>6000</v>
      </c>
      <c r="S41" s="214">
        <f t="shared" si="18"/>
        <v>0</v>
      </c>
    </row>
    <row r="42" spans="1:19" s="76" customFormat="1" ht="38.25" x14ac:dyDescent="0.2">
      <c r="A42" s="215" t="s">
        <v>53</v>
      </c>
      <c r="B42" s="205" t="s">
        <v>33</v>
      </c>
      <c r="C42" s="215" t="s">
        <v>48</v>
      </c>
      <c r="D42" s="241" t="s">
        <v>35</v>
      </c>
      <c r="E42" s="242" t="s">
        <v>43</v>
      </c>
      <c r="F42" s="277" t="s">
        <v>44</v>
      </c>
      <c r="G42" s="278">
        <v>0</v>
      </c>
      <c r="H42" s="278">
        <v>0</v>
      </c>
      <c r="I42" s="278"/>
      <c r="J42" s="278"/>
      <c r="K42" s="278">
        <v>10000</v>
      </c>
      <c r="L42" s="278"/>
      <c r="M42" s="278"/>
      <c r="N42" s="278"/>
      <c r="O42" s="278"/>
      <c r="P42" s="214">
        <f t="shared" si="15"/>
        <v>10000</v>
      </c>
      <c r="Q42" s="214">
        <f t="shared" si="16"/>
        <v>10000</v>
      </c>
      <c r="R42" s="214">
        <f t="shared" si="17"/>
        <v>10000</v>
      </c>
      <c r="S42" s="214">
        <f t="shared" si="18"/>
        <v>0</v>
      </c>
    </row>
    <row r="43" spans="1:19" s="76" customFormat="1" x14ac:dyDescent="0.2">
      <c r="A43" s="284"/>
      <c r="B43" s="285"/>
      <c r="C43" s="286"/>
      <c r="D43" s="287"/>
      <c r="E43" s="286"/>
      <c r="F43" s="287"/>
      <c r="G43" s="266">
        <f>SUM(G37:G42)</f>
        <v>0</v>
      </c>
      <c r="H43" s="266">
        <f>SUM(H37:H42)</f>
        <v>3800</v>
      </c>
      <c r="I43" s="266">
        <f>SUM(I37:I42)</f>
        <v>60000</v>
      </c>
      <c r="J43" s="266">
        <f>SUM(J37:J42)</f>
        <v>32000</v>
      </c>
      <c r="K43" s="266">
        <f>SUM(K37:K42)</f>
        <v>10000</v>
      </c>
      <c r="L43" s="266">
        <f t="shared" ref="L43:S43" si="19">SUM(L37:L42)</f>
        <v>3000</v>
      </c>
      <c r="M43" s="266">
        <f t="shared" si="19"/>
        <v>10000</v>
      </c>
      <c r="N43" s="266">
        <f t="shared" si="19"/>
        <v>0</v>
      </c>
      <c r="O43" s="266">
        <f t="shared" si="19"/>
        <v>0</v>
      </c>
      <c r="P43" s="266">
        <f t="shared" si="19"/>
        <v>115000</v>
      </c>
      <c r="Q43" s="266">
        <f t="shared" si="19"/>
        <v>115000</v>
      </c>
      <c r="R43" s="266">
        <f t="shared" si="19"/>
        <v>115000</v>
      </c>
      <c r="S43" s="266">
        <f t="shared" si="19"/>
        <v>3800</v>
      </c>
    </row>
    <row r="44" spans="1:19" s="76" customFormat="1" ht="13.5" thickBot="1" x14ac:dyDescent="0.25">
      <c r="A44" s="288"/>
      <c r="B44" s="289"/>
      <c r="C44" s="290"/>
      <c r="D44" s="291"/>
      <c r="E44" s="290"/>
      <c r="F44" s="291"/>
      <c r="G44" s="292"/>
      <c r="H44" s="292"/>
      <c r="I44" s="293"/>
      <c r="J44" s="293"/>
      <c r="K44" s="293"/>
      <c r="L44" s="293"/>
      <c r="M44" s="293"/>
      <c r="N44" s="293"/>
      <c r="O44" s="293"/>
      <c r="P44" s="294"/>
      <c r="Q44" s="294"/>
      <c r="R44" s="293"/>
      <c r="S44" s="293"/>
    </row>
    <row r="45" spans="1:19" s="76" customFormat="1" ht="14.25" thickTop="1" thickBot="1" x14ac:dyDescent="0.25">
      <c r="A45" s="295" t="s">
        <v>29</v>
      </c>
      <c r="B45" s="296"/>
      <c r="C45" s="297"/>
      <c r="D45" s="297"/>
      <c r="E45" s="297"/>
      <c r="F45" s="297"/>
      <c r="G45" s="298">
        <f>SUM(G26+G30+G34+G43)</f>
        <v>0</v>
      </c>
      <c r="H45" s="298">
        <f>SUM(H26+H30+H34+H43)</f>
        <v>4800</v>
      </c>
      <c r="I45" s="298">
        <f>SUM(I26+I30+I34+I43)</f>
        <v>125000</v>
      </c>
      <c r="J45" s="298">
        <f>SUM(J26+J30+J34+J43)</f>
        <v>57000</v>
      </c>
      <c r="K45" s="298">
        <f>SUM(K26+K30+K34+K43)</f>
        <v>10000</v>
      </c>
      <c r="L45" s="298">
        <f t="shared" ref="L45:S45" si="20">SUM(L26+L30+L34+L43)</f>
        <v>3000</v>
      </c>
      <c r="M45" s="298">
        <f t="shared" si="20"/>
        <v>10000</v>
      </c>
      <c r="N45" s="298">
        <f t="shared" si="20"/>
        <v>0</v>
      </c>
      <c r="O45" s="298">
        <f t="shared" si="20"/>
        <v>0</v>
      </c>
      <c r="P45" s="298">
        <f t="shared" si="20"/>
        <v>205000</v>
      </c>
      <c r="Q45" s="298">
        <f t="shared" si="20"/>
        <v>205000</v>
      </c>
      <c r="R45" s="298">
        <f t="shared" si="20"/>
        <v>205000</v>
      </c>
      <c r="S45" s="298">
        <f t="shared" si="20"/>
        <v>4800</v>
      </c>
    </row>
    <row r="46" spans="1:19" s="76" customFormat="1" ht="13.5" thickTop="1" x14ac:dyDescent="0.2">
      <c r="A46" s="934" t="s">
        <v>54</v>
      </c>
      <c r="B46" s="934"/>
      <c r="C46" s="934"/>
      <c r="D46" s="934"/>
      <c r="E46" s="934"/>
      <c r="F46" s="934"/>
      <c r="G46" s="934"/>
      <c r="H46" s="934"/>
      <c r="I46" s="934"/>
      <c r="J46" s="934"/>
      <c r="K46" s="934"/>
      <c r="L46" s="934"/>
      <c r="M46" s="934"/>
      <c r="N46" s="934"/>
      <c r="O46" s="934"/>
      <c r="P46" s="934"/>
      <c r="Q46" s="934"/>
      <c r="R46" s="934"/>
      <c r="S46" s="934"/>
    </row>
    <row r="47" spans="1:19" s="76" customFormat="1" x14ac:dyDescent="0.2">
      <c r="A47" s="944"/>
      <c r="B47" s="944"/>
      <c r="C47" s="944"/>
      <c r="D47" s="944"/>
      <c r="E47" s="944"/>
      <c r="F47" s="944"/>
      <c r="G47" s="944"/>
      <c r="H47" s="944"/>
      <c r="I47" s="944"/>
      <c r="J47" s="944"/>
      <c r="K47" s="944"/>
      <c r="L47" s="944"/>
      <c r="M47" s="944"/>
      <c r="N47" s="944"/>
      <c r="O47" s="944"/>
      <c r="P47" s="944"/>
      <c r="Q47" s="944"/>
      <c r="R47" s="944"/>
      <c r="S47" s="944"/>
    </row>
    <row r="48" spans="1:19" s="97" customFormat="1" ht="38.25" x14ac:dyDescent="0.2">
      <c r="A48" s="75" t="s">
        <v>1</v>
      </c>
      <c r="B48" s="5" t="s">
        <v>2</v>
      </c>
      <c r="C48" s="5" t="s">
        <v>3</v>
      </c>
      <c r="D48" s="126" t="s">
        <v>4</v>
      </c>
      <c r="E48" s="127" t="s">
        <v>5</v>
      </c>
      <c r="F48" s="126" t="s">
        <v>6</v>
      </c>
      <c r="G48" s="195" t="s">
        <v>7</v>
      </c>
      <c r="H48" s="126" t="s">
        <v>8</v>
      </c>
      <c r="I48" s="196" t="s">
        <v>9</v>
      </c>
      <c r="J48" s="196" t="s">
        <v>10</v>
      </c>
      <c r="K48" s="196" t="s">
        <v>11</v>
      </c>
      <c r="L48" s="196" t="s">
        <v>12</v>
      </c>
      <c r="M48" s="196" t="s">
        <v>13</v>
      </c>
      <c r="N48" s="6" t="s">
        <v>14</v>
      </c>
      <c r="O48" s="127" t="s">
        <v>15</v>
      </c>
      <c r="P48" s="127" t="s">
        <v>16</v>
      </c>
      <c r="Q48" s="127" t="s">
        <v>17</v>
      </c>
      <c r="R48" s="127" t="s">
        <v>18</v>
      </c>
      <c r="S48" s="127" t="s">
        <v>19</v>
      </c>
    </row>
    <row r="49" spans="1:21" s="76" customFormat="1" x14ac:dyDescent="0.2">
      <c r="A49" s="197" t="s">
        <v>20</v>
      </c>
      <c r="B49" s="198"/>
      <c r="C49" s="199"/>
      <c r="D49" s="199"/>
      <c r="E49" s="199"/>
      <c r="F49" s="199"/>
      <c r="G49" s="200"/>
      <c r="H49" s="201"/>
      <c r="I49" s="202"/>
      <c r="J49" s="202"/>
      <c r="K49" s="202"/>
      <c r="L49" s="202"/>
      <c r="M49" s="202"/>
      <c r="N49" s="201"/>
      <c r="O49" s="201"/>
      <c r="P49" s="201"/>
      <c r="Q49" s="201"/>
      <c r="R49" s="201"/>
      <c r="S49" s="203"/>
    </row>
    <row r="50" spans="1:21" s="76" customFormat="1" ht="76.5" x14ac:dyDescent="0.2">
      <c r="A50" s="204" t="s">
        <v>93</v>
      </c>
      <c r="B50" s="205" t="s">
        <v>22</v>
      </c>
      <c r="C50" s="204" t="s">
        <v>94</v>
      </c>
      <c r="D50" s="206" t="s">
        <v>67</v>
      </c>
      <c r="E50" s="207" t="s">
        <v>68</v>
      </c>
      <c r="F50" s="208" t="s">
        <v>59</v>
      </c>
      <c r="G50" s="209"/>
      <c r="H50" s="210">
        <v>100</v>
      </c>
      <c r="I50" s="211">
        <v>20000</v>
      </c>
      <c r="J50" s="211"/>
      <c r="K50" s="212"/>
      <c r="L50" s="212"/>
      <c r="M50" s="212"/>
      <c r="N50" s="213"/>
      <c r="O50" s="213"/>
      <c r="P50" s="214">
        <f>SUM(I50:O50)</f>
        <v>20000</v>
      </c>
      <c r="Q50" s="214">
        <f>SUM(P50-G50)</f>
        <v>20000</v>
      </c>
      <c r="R50" s="214">
        <f>SUM(Q50-O50)</f>
        <v>20000</v>
      </c>
      <c r="S50" s="214">
        <f>H50</f>
        <v>100</v>
      </c>
    </row>
    <row r="51" spans="1:21" s="76" customFormat="1" x14ac:dyDescent="0.2">
      <c r="A51" s="215"/>
      <c r="B51" s="205"/>
      <c r="C51" s="215"/>
      <c r="D51" s="206"/>
      <c r="E51" s="207"/>
      <c r="F51" s="208"/>
      <c r="G51" s="209"/>
      <c r="H51" s="216"/>
      <c r="I51" s="212"/>
      <c r="J51" s="212"/>
      <c r="K51" s="212"/>
      <c r="L51" s="217"/>
      <c r="M51" s="217"/>
      <c r="N51" s="213"/>
      <c r="O51" s="213"/>
      <c r="P51" s="214">
        <f t="shared" ref="P51:P54" si="21">SUM(I51:O51)</f>
        <v>0</v>
      </c>
      <c r="Q51" s="214">
        <f t="shared" ref="Q51:Q54" si="22">SUM(P51-G51)</f>
        <v>0</v>
      </c>
      <c r="R51" s="214">
        <f t="shared" ref="R51:R54" si="23">SUM(Q51-O51)</f>
        <v>0</v>
      </c>
      <c r="S51" s="214"/>
    </row>
    <row r="52" spans="1:21" s="76" customFormat="1" x14ac:dyDescent="0.2">
      <c r="A52" s="218"/>
      <c r="B52" s="205"/>
      <c r="C52" s="218"/>
      <c r="D52" s="206"/>
      <c r="E52" s="207"/>
      <c r="F52" s="208"/>
      <c r="G52" s="211"/>
      <c r="H52" s="219"/>
      <c r="I52" s="220"/>
      <c r="J52" s="211"/>
      <c r="K52" s="211"/>
      <c r="L52" s="220"/>
      <c r="M52" s="220"/>
      <c r="N52" s="221"/>
      <c r="O52" s="221"/>
      <c r="P52" s="214">
        <f t="shared" si="21"/>
        <v>0</v>
      </c>
      <c r="Q52" s="214">
        <f t="shared" si="22"/>
        <v>0</v>
      </c>
      <c r="R52" s="214">
        <f t="shared" si="23"/>
        <v>0</v>
      </c>
      <c r="S52" s="214"/>
    </row>
    <row r="53" spans="1:21" s="76" customFormat="1" x14ac:dyDescent="0.2">
      <c r="A53" s="222"/>
      <c r="B53" s="205"/>
      <c r="C53" s="223"/>
      <c r="D53" s="223"/>
      <c r="E53" s="207"/>
      <c r="F53" s="208"/>
      <c r="G53" s="209"/>
      <c r="H53" s="216"/>
      <c r="I53" s="212"/>
      <c r="J53" s="212"/>
      <c r="K53" s="212"/>
      <c r="L53" s="212"/>
      <c r="M53" s="212"/>
      <c r="N53" s="213"/>
      <c r="O53" s="213"/>
      <c r="P53" s="214">
        <f t="shared" si="21"/>
        <v>0</v>
      </c>
      <c r="Q53" s="214">
        <f t="shared" si="22"/>
        <v>0</v>
      </c>
      <c r="R53" s="214">
        <f t="shared" si="23"/>
        <v>0</v>
      </c>
      <c r="S53" s="214">
        <f>H53</f>
        <v>0</v>
      </c>
    </row>
    <row r="54" spans="1:21" s="76" customFormat="1" x14ac:dyDescent="0.2">
      <c r="A54" s="215"/>
      <c r="B54" s="205"/>
      <c r="C54" s="215"/>
      <c r="D54" s="206"/>
      <c r="E54" s="207"/>
      <c r="F54" s="208"/>
      <c r="G54" s="209"/>
      <c r="H54" s="224"/>
      <c r="I54" s="209"/>
      <c r="J54" s="212"/>
      <c r="K54" s="212"/>
      <c r="L54" s="212"/>
      <c r="M54" s="212"/>
      <c r="N54" s="213"/>
      <c r="O54" s="213"/>
      <c r="P54" s="214">
        <f t="shared" si="21"/>
        <v>0</v>
      </c>
      <c r="Q54" s="214">
        <f t="shared" si="22"/>
        <v>0</v>
      </c>
      <c r="R54" s="214">
        <f t="shared" si="23"/>
        <v>0</v>
      </c>
      <c r="S54" s="214">
        <f>H54</f>
        <v>0</v>
      </c>
    </row>
    <row r="55" spans="1:21" s="76" customFormat="1" x14ac:dyDescent="0.2">
      <c r="A55" s="222"/>
      <c r="B55" s="205"/>
      <c r="C55" s="223"/>
      <c r="D55" s="223"/>
      <c r="E55" s="207"/>
      <c r="F55" s="208"/>
      <c r="G55" s="200">
        <f t="shared" ref="G55:M55" si="24">SUM(G50:G54)</f>
        <v>0</v>
      </c>
      <c r="H55" s="200">
        <f t="shared" si="24"/>
        <v>100</v>
      </c>
      <c r="I55" s="200">
        <f t="shared" si="24"/>
        <v>20000</v>
      </c>
      <c r="J55" s="200">
        <f t="shared" si="24"/>
        <v>0</v>
      </c>
      <c r="K55" s="200">
        <f t="shared" si="24"/>
        <v>0</v>
      </c>
      <c r="L55" s="200">
        <f t="shared" si="24"/>
        <v>0</v>
      </c>
      <c r="M55" s="200">
        <f t="shared" si="24"/>
        <v>0</v>
      </c>
      <c r="N55" s="200">
        <f t="shared" ref="N55:S55" si="25">SUM(N50:N54)</f>
        <v>0</v>
      </c>
      <c r="O55" s="200">
        <f t="shared" si="25"/>
        <v>0</v>
      </c>
      <c r="P55" s="200">
        <f t="shared" si="25"/>
        <v>20000</v>
      </c>
      <c r="Q55" s="200">
        <f t="shared" si="25"/>
        <v>20000</v>
      </c>
      <c r="R55" s="200">
        <f t="shared" si="25"/>
        <v>20000</v>
      </c>
      <c r="S55" s="200">
        <f t="shared" si="25"/>
        <v>100</v>
      </c>
    </row>
    <row r="56" spans="1:21" s="76" customFormat="1" x14ac:dyDescent="0.2">
      <c r="A56" s="222"/>
      <c r="B56" s="225"/>
      <c r="C56" s="223"/>
      <c r="D56" s="226"/>
      <c r="E56" s="223"/>
      <c r="F56" s="226"/>
      <c r="G56" s="227"/>
      <c r="H56" s="228"/>
      <c r="I56" s="229"/>
      <c r="J56" s="229"/>
      <c r="K56" s="229"/>
      <c r="L56" s="229"/>
      <c r="M56" s="229"/>
      <c r="N56" s="223"/>
      <c r="O56" s="223"/>
      <c r="P56" s="230"/>
      <c r="Q56" s="230"/>
      <c r="R56" s="223"/>
      <c r="S56" s="223"/>
    </row>
    <row r="57" spans="1:21" s="76" customFormat="1" x14ac:dyDescent="0.2">
      <c r="A57" s="197" t="s">
        <v>25</v>
      </c>
      <c r="B57" s="198"/>
      <c r="C57" s="199"/>
      <c r="D57" s="199"/>
      <c r="E57" s="199"/>
      <c r="F57" s="199"/>
      <c r="G57" s="200"/>
      <c r="H57" s="201"/>
      <c r="I57" s="202"/>
      <c r="J57" s="202"/>
      <c r="K57" s="202"/>
      <c r="L57" s="202"/>
      <c r="M57" s="202"/>
      <c r="N57" s="201"/>
      <c r="O57" s="201"/>
      <c r="P57" s="201"/>
      <c r="Q57" s="201"/>
      <c r="R57" s="201"/>
      <c r="S57" s="201"/>
    </row>
    <row r="58" spans="1:21" s="76" customFormat="1" ht="153" x14ac:dyDescent="0.2">
      <c r="A58" s="215" t="s">
        <v>102</v>
      </c>
      <c r="B58" s="205" t="s">
        <v>22</v>
      </c>
      <c r="C58" s="215" t="s">
        <v>103</v>
      </c>
      <c r="D58" s="206" t="s">
        <v>67</v>
      </c>
      <c r="E58" s="207" t="s">
        <v>68</v>
      </c>
      <c r="F58" s="208" t="s">
        <v>59</v>
      </c>
      <c r="G58" s="209">
        <v>0</v>
      </c>
      <c r="H58" s="224">
        <v>750</v>
      </c>
      <c r="I58" s="209">
        <v>75000</v>
      </c>
      <c r="J58" s="212"/>
      <c r="K58" s="212"/>
      <c r="L58" s="220"/>
      <c r="M58" s="220"/>
      <c r="N58" s="220"/>
      <c r="O58" s="220"/>
      <c r="P58" s="214">
        <f>SUM(I58:O58)</f>
        <v>75000</v>
      </c>
      <c r="Q58" s="214">
        <f>SUM(P58-G58)</f>
        <v>75000</v>
      </c>
      <c r="R58" s="214">
        <f>SUM(Q58-O58)</f>
        <v>75000</v>
      </c>
      <c r="S58" s="214">
        <f>H58</f>
        <v>750</v>
      </c>
    </row>
    <row r="59" spans="1:21" s="76" customFormat="1" x14ac:dyDescent="0.2">
      <c r="A59" s="222"/>
      <c r="B59" s="225"/>
      <c r="C59" s="223"/>
      <c r="D59" s="226"/>
      <c r="E59" s="231"/>
      <c r="F59" s="226"/>
      <c r="G59" s="200">
        <f>SUM(G58)</f>
        <v>0</v>
      </c>
      <c r="H59" s="200">
        <f t="shared" ref="H59:S59" si="26">SUM(H58)</f>
        <v>750</v>
      </c>
      <c r="I59" s="200">
        <f t="shared" si="26"/>
        <v>75000</v>
      </c>
      <c r="J59" s="200">
        <f t="shared" si="26"/>
        <v>0</v>
      </c>
      <c r="K59" s="200">
        <f t="shared" si="26"/>
        <v>0</v>
      </c>
      <c r="L59" s="200">
        <f t="shared" si="26"/>
        <v>0</v>
      </c>
      <c r="M59" s="200">
        <f t="shared" si="26"/>
        <v>0</v>
      </c>
      <c r="N59" s="200">
        <f t="shared" si="26"/>
        <v>0</v>
      </c>
      <c r="O59" s="200">
        <f t="shared" si="26"/>
        <v>0</v>
      </c>
      <c r="P59" s="200">
        <f t="shared" si="26"/>
        <v>75000</v>
      </c>
      <c r="Q59" s="200">
        <f t="shared" si="26"/>
        <v>75000</v>
      </c>
      <c r="R59" s="200">
        <f t="shared" si="26"/>
        <v>75000</v>
      </c>
      <c r="S59" s="200">
        <f t="shared" si="26"/>
        <v>750</v>
      </c>
      <c r="T59" s="232"/>
      <c r="U59" s="232"/>
    </row>
    <row r="60" spans="1:21" s="76" customFormat="1" x14ac:dyDescent="0.2">
      <c r="A60" s="222"/>
      <c r="B60" s="225"/>
      <c r="C60" s="223"/>
      <c r="D60" s="226"/>
      <c r="E60" s="223"/>
      <c r="F60" s="226"/>
      <c r="G60" s="227"/>
      <c r="H60" s="228"/>
      <c r="I60" s="229"/>
      <c r="J60" s="229"/>
      <c r="K60" s="229"/>
      <c r="L60" s="229"/>
      <c r="M60" s="229"/>
      <c r="N60" s="223"/>
      <c r="O60" s="233"/>
      <c r="P60" s="228"/>
      <c r="Q60" s="228"/>
      <c r="R60" s="223"/>
      <c r="S60" s="223"/>
    </row>
    <row r="61" spans="1:21" s="76" customFormat="1" x14ac:dyDescent="0.2">
      <c r="A61" s="197" t="s">
        <v>26</v>
      </c>
      <c r="B61" s="198"/>
      <c r="C61" s="199"/>
      <c r="D61" s="199"/>
      <c r="E61" s="199"/>
      <c r="F61" s="199"/>
      <c r="G61" s="200"/>
      <c r="H61" s="201"/>
      <c r="I61" s="202"/>
      <c r="J61" s="202"/>
      <c r="K61" s="202"/>
      <c r="L61" s="202"/>
      <c r="M61" s="202"/>
      <c r="N61" s="201"/>
      <c r="O61" s="201"/>
      <c r="P61" s="201"/>
      <c r="Q61" s="201"/>
      <c r="R61" s="201"/>
      <c r="S61" s="201"/>
    </row>
    <row r="62" spans="1:21" s="76" customFormat="1" ht="216.75" x14ac:dyDescent="0.2">
      <c r="A62" s="204" t="s">
        <v>55</v>
      </c>
      <c r="B62" s="234" t="s">
        <v>22</v>
      </c>
      <c r="C62" s="204" t="s">
        <v>56</v>
      </c>
      <c r="D62" s="206" t="s">
        <v>57</v>
      </c>
      <c r="E62" s="207" t="s">
        <v>58</v>
      </c>
      <c r="F62" s="208" t="s">
        <v>59</v>
      </c>
      <c r="G62" s="209">
        <v>0</v>
      </c>
      <c r="H62" s="2">
        <v>0</v>
      </c>
      <c r="I62" s="211">
        <v>30000</v>
      </c>
      <c r="J62" s="211">
        <v>30000</v>
      </c>
      <c r="K62" s="211"/>
      <c r="L62" s="211"/>
      <c r="M62" s="211"/>
      <c r="N62" s="221"/>
      <c r="O62" s="221"/>
      <c r="P62" s="214">
        <f t="shared" ref="P62:P81" si="27">SUM(I62:O62)</f>
        <v>60000</v>
      </c>
      <c r="Q62" s="214">
        <f t="shared" ref="Q62:Q81" si="28">SUM(P62-G62)</f>
        <v>60000</v>
      </c>
      <c r="R62" s="214">
        <f>SUM(Q62-O62)</f>
        <v>60000</v>
      </c>
      <c r="S62" s="214">
        <f t="shared" ref="S62:S69" si="29">H62</f>
        <v>0</v>
      </c>
    </row>
    <row r="63" spans="1:21" s="76" customFormat="1" ht="165.75" x14ac:dyDescent="0.2">
      <c r="A63" s="204" t="s">
        <v>60</v>
      </c>
      <c r="B63" s="234" t="s">
        <v>22</v>
      </c>
      <c r="C63" s="204" t="s">
        <v>61</v>
      </c>
      <c r="D63" s="206" t="s">
        <v>57</v>
      </c>
      <c r="E63" s="207" t="s">
        <v>58</v>
      </c>
      <c r="F63" s="208" t="s">
        <v>59</v>
      </c>
      <c r="G63" s="209">
        <v>0</v>
      </c>
      <c r="H63" s="235">
        <v>0</v>
      </c>
      <c r="I63" s="211">
        <v>7500</v>
      </c>
      <c r="J63" s="211">
        <v>7500</v>
      </c>
      <c r="K63" s="211"/>
      <c r="L63" s="211"/>
      <c r="M63" s="211"/>
      <c r="N63" s="221"/>
      <c r="O63" s="221"/>
      <c r="P63" s="214">
        <f t="shared" si="27"/>
        <v>15000</v>
      </c>
      <c r="Q63" s="214">
        <f t="shared" si="28"/>
        <v>15000</v>
      </c>
      <c r="R63" s="214">
        <f t="shared" ref="R63:R81" si="30">SUM(Q63-O63)</f>
        <v>15000</v>
      </c>
      <c r="S63" s="214">
        <f t="shared" si="29"/>
        <v>0</v>
      </c>
    </row>
    <row r="64" spans="1:21" s="76" customFormat="1" ht="25.5" x14ac:dyDescent="0.2">
      <c r="A64" s="215" t="s">
        <v>62</v>
      </c>
      <c r="B64" s="205" t="s">
        <v>22</v>
      </c>
      <c r="C64" s="215" t="s">
        <v>63</v>
      </c>
      <c r="D64" s="206" t="s">
        <v>64</v>
      </c>
      <c r="E64" s="207" t="s">
        <v>58</v>
      </c>
      <c r="F64" s="208" t="s">
        <v>59</v>
      </c>
      <c r="G64" s="209">
        <v>0</v>
      </c>
      <c r="H64" s="216">
        <v>1400</v>
      </c>
      <c r="I64" s="212">
        <v>15000</v>
      </c>
      <c r="J64" s="212">
        <v>25000</v>
      </c>
      <c r="K64" s="212">
        <v>15000</v>
      </c>
      <c r="L64" s="212"/>
      <c r="M64" s="212"/>
      <c r="N64" s="213"/>
      <c r="O64" s="213"/>
      <c r="P64" s="214">
        <f t="shared" si="27"/>
        <v>55000</v>
      </c>
      <c r="Q64" s="214">
        <f t="shared" si="28"/>
        <v>55000</v>
      </c>
      <c r="R64" s="214">
        <f t="shared" si="30"/>
        <v>55000</v>
      </c>
      <c r="S64" s="214">
        <f t="shared" si="29"/>
        <v>1400</v>
      </c>
    </row>
    <row r="65" spans="1:19" s="76" customFormat="1" ht="51" x14ac:dyDescent="0.2">
      <c r="A65" s="236" t="s">
        <v>65</v>
      </c>
      <c r="B65" s="234" t="s">
        <v>22</v>
      </c>
      <c r="C65" s="218" t="s">
        <v>66</v>
      </c>
      <c r="D65" s="206" t="s">
        <v>67</v>
      </c>
      <c r="E65" s="207" t="s">
        <v>68</v>
      </c>
      <c r="F65" s="208" t="s">
        <v>59</v>
      </c>
      <c r="G65" s="209">
        <v>0</v>
      </c>
      <c r="H65" s="2">
        <v>0</v>
      </c>
      <c r="I65" s="211">
        <v>90000</v>
      </c>
      <c r="J65" s="211"/>
      <c r="K65" s="211"/>
      <c r="L65" s="211"/>
      <c r="M65" s="211"/>
      <c r="N65" s="221"/>
      <c r="O65" s="221"/>
      <c r="P65" s="214">
        <f t="shared" si="27"/>
        <v>90000</v>
      </c>
      <c r="Q65" s="214">
        <f t="shared" si="28"/>
        <v>90000</v>
      </c>
      <c r="R65" s="214">
        <f t="shared" si="30"/>
        <v>90000</v>
      </c>
      <c r="S65" s="214">
        <f t="shared" si="29"/>
        <v>0</v>
      </c>
    </row>
    <row r="66" spans="1:19" s="76" customFormat="1" ht="51" x14ac:dyDescent="0.2">
      <c r="A66" s="204" t="s">
        <v>69</v>
      </c>
      <c r="B66" s="234" t="s">
        <v>22</v>
      </c>
      <c r="C66" s="204" t="s">
        <v>70</v>
      </c>
      <c r="D66" s="206" t="s">
        <v>71</v>
      </c>
      <c r="E66" s="207" t="s">
        <v>68</v>
      </c>
      <c r="F66" s="208" t="s">
        <v>59</v>
      </c>
      <c r="G66" s="209">
        <v>0</v>
      </c>
      <c r="H66" s="2">
        <v>0</v>
      </c>
      <c r="I66" s="211">
        <v>25000</v>
      </c>
      <c r="J66" s="211"/>
      <c r="K66" s="211"/>
      <c r="L66" s="211"/>
      <c r="M66" s="211"/>
      <c r="N66" s="221"/>
      <c r="O66" s="221"/>
      <c r="P66" s="214">
        <f t="shared" si="27"/>
        <v>25000</v>
      </c>
      <c r="Q66" s="214">
        <f t="shared" si="28"/>
        <v>25000</v>
      </c>
      <c r="R66" s="214">
        <f t="shared" si="30"/>
        <v>25000</v>
      </c>
      <c r="S66" s="214">
        <f t="shared" si="29"/>
        <v>0</v>
      </c>
    </row>
    <row r="67" spans="1:19" s="76" customFormat="1" ht="344.25" x14ac:dyDescent="0.2">
      <c r="A67" s="218" t="s">
        <v>72</v>
      </c>
      <c r="B67" s="234" t="s">
        <v>22</v>
      </c>
      <c r="C67" s="218" t="s">
        <v>73</v>
      </c>
      <c r="D67" s="206" t="s">
        <v>74</v>
      </c>
      <c r="E67" s="207" t="s">
        <v>58</v>
      </c>
      <c r="F67" s="208" t="s">
        <v>59</v>
      </c>
      <c r="G67" s="209">
        <v>0</v>
      </c>
      <c r="H67" s="216">
        <v>0</v>
      </c>
      <c r="I67" s="209">
        <v>50000</v>
      </c>
      <c r="J67" s="209">
        <v>50000</v>
      </c>
      <c r="K67" s="209">
        <v>50000</v>
      </c>
      <c r="L67" s="209">
        <v>50000</v>
      </c>
      <c r="M67" s="209">
        <v>50000</v>
      </c>
      <c r="N67" s="237"/>
      <c r="O67" s="237"/>
      <c r="P67" s="214">
        <f t="shared" si="27"/>
        <v>250000</v>
      </c>
      <c r="Q67" s="214">
        <f t="shared" si="28"/>
        <v>250000</v>
      </c>
      <c r="R67" s="214">
        <f t="shared" si="30"/>
        <v>250000</v>
      </c>
      <c r="S67" s="214">
        <f t="shared" si="29"/>
        <v>0</v>
      </c>
    </row>
    <row r="68" spans="1:19" s="76" customFormat="1" ht="51" x14ac:dyDescent="0.2">
      <c r="A68" s="204" t="s">
        <v>75</v>
      </c>
      <c r="B68" s="234" t="s">
        <v>22</v>
      </c>
      <c r="C68" s="204" t="s">
        <v>76</v>
      </c>
      <c r="D68" s="238" t="s">
        <v>57</v>
      </c>
      <c r="E68" s="207" t="s">
        <v>58</v>
      </c>
      <c r="F68" s="208" t="s">
        <v>59</v>
      </c>
      <c r="G68" s="209"/>
      <c r="H68" s="2"/>
      <c r="I68" s="211">
        <v>25000</v>
      </c>
      <c r="J68" s="211">
        <v>25000</v>
      </c>
      <c r="K68" s="211">
        <v>25000</v>
      </c>
      <c r="L68" s="211">
        <v>25000</v>
      </c>
      <c r="M68" s="211">
        <v>25000</v>
      </c>
      <c r="N68" s="221"/>
      <c r="O68" s="221"/>
      <c r="P68" s="214">
        <f t="shared" si="27"/>
        <v>125000</v>
      </c>
      <c r="Q68" s="214">
        <f t="shared" si="28"/>
        <v>125000</v>
      </c>
      <c r="R68" s="214">
        <f t="shared" si="30"/>
        <v>125000</v>
      </c>
      <c r="S68" s="214">
        <f t="shared" si="29"/>
        <v>0</v>
      </c>
    </row>
    <row r="69" spans="1:19" s="76" customFormat="1" ht="51" x14ac:dyDescent="0.2">
      <c r="A69" s="204" t="s">
        <v>77</v>
      </c>
      <c r="B69" s="234" t="s">
        <v>22</v>
      </c>
      <c r="C69" s="204" t="s">
        <v>78</v>
      </c>
      <c r="D69" s="206" t="s">
        <v>57</v>
      </c>
      <c r="E69" s="207" t="s">
        <v>68</v>
      </c>
      <c r="F69" s="208" t="s">
        <v>59</v>
      </c>
      <c r="G69" s="209"/>
      <c r="H69" s="216"/>
      <c r="I69" s="220">
        <v>15000</v>
      </c>
      <c r="J69" s="220"/>
      <c r="K69" s="220"/>
      <c r="L69" s="220"/>
      <c r="M69" s="220"/>
      <c r="N69" s="220"/>
      <c r="O69" s="220"/>
      <c r="P69" s="214">
        <f t="shared" si="27"/>
        <v>15000</v>
      </c>
      <c r="Q69" s="214">
        <f t="shared" si="28"/>
        <v>15000</v>
      </c>
      <c r="R69" s="214">
        <f t="shared" si="30"/>
        <v>15000</v>
      </c>
      <c r="S69" s="214">
        <f t="shared" si="29"/>
        <v>0</v>
      </c>
    </row>
    <row r="70" spans="1:19" s="76" customFormat="1" ht="51" x14ac:dyDescent="0.2">
      <c r="A70" s="218" t="s">
        <v>79</v>
      </c>
      <c r="B70" s="234" t="s">
        <v>22</v>
      </c>
      <c r="C70" s="204" t="s">
        <v>78</v>
      </c>
      <c r="D70" s="206" t="s">
        <v>57</v>
      </c>
      <c r="E70" s="207" t="s">
        <v>68</v>
      </c>
      <c r="F70" s="208" t="s">
        <v>59</v>
      </c>
      <c r="G70" s="209"/>
      <c r="H70" s="216">
        <v>600</v>
      </c>
      <c r="I70" s="216">
        <v>15000</v>
      </c>
      <c r="J70" s="216"/>
      <c r="K70" s="216"/>
      <c r="L70" s="216"/>
      <c r="M70" s="216"/>
      <c r="N70" s="216"/>
      <c r="O70" s="216"/>
      <c r="P70" s="214">
        <f t="shared" si="27"/>
        <v>15000</v>
      </c>
      <c r="Q70" s="214">
        <f t="shared" si="28"/>
        <v>15000</v>
      </c>
      <c r="R70" s="214">
        <f t="shared" si="30"/>
        <v>15000</v>
      </c>
      <c r="S70" s="214">
        <f>H70</f>
        <v>600</v>
      </c>
    </row>
    <row r="71" spans="1:19" s="76" customFormat="1" ht="51" x14ac:dyDescent="0.2">
      <c r="A71" s="218" t="s">
        <v>80</v>
      </c>
      <c r="B71" s="234" t="s">
        <v>22</v>
      </c>
      <c r="C71" s="204" t="s">
        <v>81</v>
      </c>
      <c r="D71" s="206" t="s">
        <v>82</v>
      </c>
      <c r="E71" s="207" t="s">
        <v>68</v>
      </c>
      <c r="F71" s="208" t="s">
        <v>59</v>
      </c>
      <c r="G71" s="209"/>
      <c r="H71" s="216"/>
      <c r="I71" s="216">
        <v>225000</v>
      </c>
      <c r="J71" s="216"/>
      <c r="K71" s="216"/>
      <c r="L71" s="216"/>
      <c r="M71" s="216"/>
      <c r="N71" s="216"/>
      <c r="O71" s="216"/>
      <c r="P71" s="214">
        <f t="shared" si="27"/>
        <v>225000</v>
      </c>
      <c r="Q71" s="214">
        <f t="shared" si="28"/>
        <v>225000</v>
      </c>
      <c r="R71" s="214">
        <f t="shared" si="30"/>
        <v>225000</v>
      </c>
      <c r="S71" s="214"/>
    </row>
    <row r="72" spans="1:19" s="76" customFormat="1" ht="51" x14ac:dyDescent="0.2">
      <c r="A72" s="215" t="s">
        <v>83</v>
      </c>
      <c r="B72" s="234" t="s">
        <v>22</v>
      </c>
      <c r="C72" s="204" t="s">
        <v>78</v>
      </c>
      <c r="D72" s="206" t="s">
        <v>57</v>
      </c>
      <c r="E72" s="207" t="s">
        <v>68</v>
      </c>
      <c r="F72" s="208" t="s">
        <v>59</v>
      </c>
      <c r="G72" s="209"/>
      <c r="H72" s="216"/>
      <c r="I72" s="212">
        <v>15000</v>
      </c>
      <c r="J72" s="212"/>
      <c r="K72" s="212"/>
      <c r="L72" s="212"/>
      <c r="M72" s="212"/>
      <c r="N72" s="213"/>
      <c r="O72" s="213"/>
      <c r="P72" s="214">
        <f t="shared" si="27"/>
        <v>15000</v>
      </c>
      <c r="Q72" s="214">
        <f t="shared" si="28"/>
        <v>15000</v>
      </c>
      <c r="R72" s="214">
        <f t="shared" si="30"/>
        <v>15000</v>
      </c>
      <c r="S72" s="214">
        <f t="shared" ref="S72:S81" si="31">H72</f>
        <v>0</v>
      </c>
    </row>
    <row r="73" spans="1:19" s="76" customFormat="1" ht="51" x14ac:dyDescent="0.2">
      <c r="A73" s="215" t="s">
        <v>84</v>
      </c>
      <c r="B73" s="234" t="s">
        <v>22</v>
      </c>
      <c r="C73" s="215" t="s">
        <v>85</v>
      </c>
      <c r="D73" s="206" t="s">
        <v>82</v>
      </c>
      <c r="E73" s="207" t="s">
        <v>68</v>
      </c>
      <c r="F73" s="208" t="s">
        <v>86</v>
      </c>
      <c r="G73" s="209">
        <v>110000</v>
      </c>
      <c r="H73" s="216"/>
      <c r="I73" s="212">
        <v>110000</v>
      </c>
      <c r="J73" s="212"/>
      <c r="K73" s="212"/>
      <c r="L73" s="212"/>
      <c r="M73" s="212"/>
      <c r="N73" s="213"/>
      <c r="O73" s="213"/>
      <c r="P73" s="214">
        <f t="shared" si="27"/>
        <v>110000</v>
      </c>
      <c r="Q73" s="214">
        <f t="shared" si="28"/>
        <v>0</v>
      </c>
      <c r="R73" s="214">
        <f t="shared" si="30"/>
        <v>0</v>
      </c>
      <c r="S73" s="214">
        <f t="shared" si="31"/>
        <v>0</v>
      </c>
    </row>
    <row r="74" spans="1:19" s="76" customFormat="1" ht="38.25" x14ac:dyDescent="0.2">
      <c r="A74" s="218" t="s">
        <v>87</v>
      </c>
      <c r="B74" s="234" t="s">
        <v>22</v>
      </c>
      <c r="C74" s="218" t="s">
        <v>88</v>
      </c>
      <c r="D74" s="206" t="s">
        <v>74</v>
      </c>
      <c r="E74" s="207" t="s">
        <v>68</v>
      </c>
      <c r="F74" s="208" t="s">
        <v>59</v>
      </c>
      <c r="G74" s="209"/>
      <c r="H74" s="216">
        <v>0</v>
      </c>
      <c r="I74" s="209">
        <v>100000</v>
      </c>
      <c r="J74" s="209"/>
      <c r="K74" s="212"/>
      <c r="L74" s="212"/>
      <c r="M74" s="212"/>
      <c r="N74" s="213"/>
      <c r="O74" s="213"/>
      <c r="P74" s="214">
        <f t="shared" si="27"/>
        <v>100000</v>
      </c>
      <c r="Q74" s="214">
        <f t="shared" si="28"/>
        <v>100000</v>
      </c>
      <c r="R74" s="214">
        <f t="shared" si="30"/>
        <v>100000</v>
      </c>
      <c r="S74" s="214">
        <f t="shared" si="31"/>
        <v>0</v>
      </c>
    </row>
    <row r="75" spans="1:19" s="76" customFormat="1" ht="51" x14ac:dyDescent="0.2">
      <c r="A75" s="215" t="s">
        <v>89</v>
      </c>
      <c r="B75" s="205" t="s">
        <v>22</v>
      </c>
      <c r="C75" s="215" t="s">
        <v>90</v>
      </c>
      <c r="D75" s="206" t="s">
        <v>82</v>
      </c>
      <c r="E75" s="207" t="s">
        <v>68</v>
      </c>
      <c r="F75" s="208" t="s">
        <v>59</v>
      </c>
      <c r="G75" s="209"/>
      <c r="H75" s="216"/>
      <c r="I75" s="212">
        <v>167500</v>
      </c>
      <c r="J75" s="212"/>
      <c r="K75" s="212"/>
      <c r="L75" s="212"/>
      <c r="M75" s="212"/>
      <c r="N75" s="213"/>
      <c r="O75" s="213"/>
      <c r="P75" s="214">
        <f t="shared" si="27"/>
        <v>167500</v>
      </c>
      <c r="Q75" s="214">
        <f t="shared" si="28"/>
        <v>167500</v>
      </c>
      <c r="R75" s="214">
        <f t="shared" si="30"/>
        <v>167500</v>
      </c>
      <c r="S75" s="214">
        <f t="shared" si="31"/>
        <v>0</v>
      </c>
    </row>
    <row r="76" spans="1:19" s="76" customFormat="1" ht="51" x14ac:dyDescent="0.2">
      <c r="A76" s="218" t="s">
        <v>91</v>
      </c>
      <c r="B76" s="205" t="s">
        <v>22</v>
      </c>
      <c r="C76" s="218" t="s">
        <v>92</v>
      </c>
      <c r="D76" s="206" t="s">
        <v>57</v>
      </c>
      <c r="E76" s="207" t="s">
        <v>68</v>
      </c>
      <c r="F76" s="208" t="s">
        <v>59</v>
      </c>
      <c r="G76" s="211"/>
      <c r="H76" s="219"/>
      <c r="I76" s="220">
        <v>85000</v>
      </c>
      <c r="J76" s="211"/>
      <c r="K76" s="212"/>
      <c r="L76" s="212"/>
      <c r="M76" s="212"/>
      <c r="N76" s="213"/>
      <c r="O76" s="213"/>
      <c r="P76" s="214">
        <f t="shared" si="27"/>
        <v>85000</v>
      </c>
      <c r="Q76" s="214">
        <f t="shared" si="28"/>
        <v>85000</v>
      </c>
      <c r="R76" s="214">
        <f t="shared" si="30"/>
        <v>85000</v>
      </c>
      <c r="S76" s="214">
        <f t="shared" si="31"/>
        <v>0</v>
      </c>
    </row>
    <row r="77" spans="1:19" s="76" customFormat="1" ht="76.5" x14ac:dyDescent="0.2">
      <c r="A77" s="204" t="s">
        <v>596</v>
      </c>
      <c r="B77" s="205" t="s">
        <v>22</v>
      </c>
      <c r="C77" s="204" t="s">
        <v>597</v>
      </c>
      <c r="D77" s="206" t="s">
        <v>67</v>
      </c>
      <c r="E77" s="207" t="s">
        <v>68</v>
      </c>
      <c r="F77" s="208" t="s">
        <v>59</v>
      </c>
      <c r="G77" s="209"/>
      <c r="H77" s="210"/>
      <c r="I77" s="211">
        <v>15000</v>
      </c>
      <c r="J77" s="211">
        <v>15000</v>
      </c>
      <c r="K77" s="212"/>
      <c r="L77" s="212"/>
      <c r="M77" s="212"/>
      <c r="N77" s="213"/>
      <c r="O77" s="213"/>
      <c r="P77" s="214">
        <f t="shared" si="27"/>
        <v>30000</v>
      </c>
      <c r="Q77" s="214">
        <f t="shared" si="28"/>
        <v>30000</v>
      </c>
      <c r="R77" s="214">
        <f t="shared" si="30"/>
        <v>30000</v>
      </c>
      <c r="S77" s="214">
        <f t="shared" si="31"/>
        <v>0</v>
      </c>
    </row>
    <row r="78" spans="1:19" s="76" customFormat="1" x14ac:dyDescent="0.2">
      <c r="A78" s="222" t="s">
        <v>95</v>
      </c>
      <c r="B78" s="239" t="s">
        <v>33</v>
      </c>
      <c r="C78" s="223" t="s">
        <v>96</v>
      </c>
      <c r="D78" s="223" t="s">
        <v>57</v>
      </c>
      <c r="E78" s="207" t="s">
        <v>68</v>
      </c>
      <c r="F78" s="208" t="s">
        <v>59</v>
      </c>
      <c r="G78" s="209"/>
      <c r="H78" s="210"/>
      <c r="I78" s="211">
        <v>15000</v>
      </c>
      <c r="J78" s="211"/>
      <c r="K78" s="211"/>
      <c r="L78" s="211"/>
      <c r="M78" s="211"/>
      <c r="N78" s="221"/>
      <c r="O78" s="221"/>
      <c r="P78" s="214">
        <f t="shared" si="27"/>
        <v>15000</v>
      </c>
      <c r="Q78" s="214">
        <f t="shared" si="28"/>
        <v>15000</v>
      </c>
      <c r="R78" s="214">
        <f t="shared" si="30"/>
        <v>15000</v>
      </c>
      <c r="S78" s="214">
        <f t="shared" si="31"/>
        <v>0</v>
      </c>
    </row>
    <row r="79" spans="1:19" s="76" customFormat="1" x14ac:dyDescent="0.2">
      <c r="A79" s="222" t="s">
        <v>97</v>
      </c>
      <c r="B79" s="239" t="s">
        <v>22</v>
      </c>
      <c r="C79" s="223" t="s">
        <v>98</v>
      </c>
      <c r="D79" s="223" t="s">
        <v>82</v>
      </c>
      <c r="E79" s="207" t="s">
        <v>68</v>
      </c>
      <c r="F79" s="208" t="s">
        <v>59</v>
      </c>
      <c r="G79" s="209"/>
      <c r="H79" s="210"/>
      <c r="I79" s="211">
        <v>500000</v>
      </c>
      <c r="J79" s="211"/>
      <c r="K79" s="211"/>
      <c r="L79" s="211"/>
      <c r="M79" s="211"/>
      <c r="N79" s="221"/>
      <c r="O79" s="221"/>
      <c r="P79" s="214">
        <f t="shared" si="27"/>
        <v>500000</v>
      </c>
      <c r="Q79" s="214">
        <f t="shared" si="28"/>
        <v>500000</v>
      </c>
      <c r="R79" s="214">
        <f t="shared" si="30"/>
        <v>500000</v>
      </c>
      <c r="S79" s="214"/>
    </row>
    <row r="80" spans="1:19" s="76" customFormat="1" ht="51" x14ac:dyDescent="0.2">
      <c r="A80" s="215" t="s">
        <v>99</v>
      </c>
      <c r="B80" s="205" t="s">
        <v>22</v>
      </c>
      <c r="C80" s="215" t="s">
        <v>100</v>
      </c>
      <c r="D80" s="206" t="s">
        <v>82</v>
      </c>
      <c r="E80" s="207" t="s">
        <v>58</v>
      </c>
      <c r="F80" s="208" t="s">
        <v>101</v>
      </c>
      <c r="G80" s="209">
        <v>75000</v>
      </c>
      <c r="H80" s="216"/>
      <c r="I80" s="212">
        <v>50000</v>
      </c>
      <c r="J80" s="212">
        <v>15000</v>
      </c>
      <c r="K80" s="211"/>
      <c r="L80" s="220"/>
      <c r="M80" s="220"/>
      <c r="N80" s="221"/>
      <c r="O80" s="221"/>
      <c r="P80" s="214">
        <f t="shared" si="27"/>
        <v>65000</v>
      </c>
      <c r="Q80" s="214">
        <f t="shared" si="28"/>
        <v>-10000</v>
      </c>
      <c r="R80" s="214">
        <f t="shared" si="30"/>
        <v>-10000</v>
      </c>
      <c r="S80" s="214">
        <f t="shared" si="31"/>
        <v>0</v>
      </c>
    </row>
    <row r="81" spans="1:19" s="76" customFormat="1" x14ac:dyDescent="0.2">
      <c r="A81" s="222" t="s">
        <v>104</v>
      </c>
      <c r="B81" s="205" t="s">
        <v>22</v>
      </c>
      <c r="C81" s="223" t="s">
        <v>105</v>
      </c>
      <c r="D81" s="223" t="s">
        <v>82</v>
      </c>
      <c r="E81" s="207" t="s">
        <v>68</v>
      </c>
      <c r="F81" s="208" t="s">
        <v>59</v>
      </c>
      <c r="G81" s="209"/>
      <c r="H81" s="216"/>
      <c r="I81" s="212">
        <v>75000</v>
      </c>
      <c r="J81" s="212"/>
      <c r="K81" s="220"/>
      <c r="L81" s="220"/>
      <c r="M81" s="220"/>
      <c r="N81" s="220"/>
      <c r="O81" s="220"/>
      <c r="P81" s="214">
        <f t="shared" si="27"/>
        <v>75000</v>
      </c>
      <c r="Q81" s="214">
        <f t="shared" si="28"/>
        <v>75000</v>
      </c>
      <c r="R81" s="214">
        <f t="shared" si="30"/>
        <v>75000</v>
      </c>
      <c r="S81" s="214">
        <f t="shared" si="31"/>
        <v>0</v>
      </c>
    </row>
    <row r="82" spans="1:19" s="76" customFormat="1" x14ac:dyDescent="0.2">
      <c r="A82" s="218"/>
      <c r="B82" s="234"/>
      <c r="C82" s="240"/>
      <c r="D82" s="241"/>
      <c r="E82" s="207"/>
      <c r="F82" s="208"/>
      <c r="G82" s="216"/>
      <c r="H82" s="216"/>
      <c r="I82" s="216"/>
      <c r="J82" s="216"/>
      <c r="K82" s="216"/>
      <c r="L82" s="216"/>
      <c r="M82" s="216"/>
      <c r="N82" s="216"/>
      <c r="O82" s="216"/>
      <c r="P82" s="214"/>
      <c r="Q82" s="214"/>
      <c r="R82" s="214"/>
      <c r="S82" s="214"/>
    </row>
    <row r="83" spans="1:19" s="76" customFormat="1" x14ac:dyDescent="0.2">
      <c r="A83" s="222"/>
      <c r="B83" s="225"/>
      <c r="C83" s="223"/>
      <c r="D83" s="226"/>
      <c r="E83" s="231"/>
      <c r="F83" s="226"/>
      <c r="G83" s="200">
        <f t="shared" ref="G83:S83" si="32">SUM(G62:G82)</f>
        <v>185000</v>
      </c>
      <c r="H83" s="200">
        <f t="shared" si="32"/>
        <v>2000</v>
      </c>
      <c r="I83" s="200">
        <f t="shared" si="32"/>
        <v>1630000</v>
      </c>
      <c r="J83" s="200">
        <f t="shared" si="32"/>
        <v>167500</v>
      </c>
      <c r="K83" s="200">
        <f t="shared" si="32"/>
        <v>90000</v>
      </c>
      <c r="L83" s="200">
        <f t="shared" si="32"/>
        <v>75000</v>
      </c>
      <c r="M83" s="200">
        <f t="shared" si="32"/>
        <v>75000</v>
      </c>
      <c r="N83" s="200">
        <f t="shared" si="32"/>
        <v>0</v>
      </c>
      <c r="O83" s="200">
        <f t="shared" si="32"/>
        <v>0</v>
      </c>
      <c r="P83" s="200">
        <f t="shared" si="32"/>
        <v>2037500</v>
      </c>
      <c r="Q83" s="200">
        <f t="shared" si="32"/>
        <v>1852500</v>
      </c>
      <c r="R83" s="200">
        <f t="shared" si="32"/>
        <v>1852500</v>
      </c>
      <c r="S83" s="200">
        <f t="shared" si="32"/>
        <v>2000</v>
      </c>
    </row>
    <row r="84" spans="1:19" s="76" customFormat="1" x14ac:dyDescent="0.2">
      <c r="A84" s="222"/>
      <c r="B84" s="225"/>
      <c r="C84" s="223"/>
      <c r="D84" s="226"/>
      <c r="E84" s="223"/>
      <c r="F84" s="226"/>
      <c r="G84" s="227"/>
      <c r="H84" s="228"/>
      <c r="I84" s="229"/>
      <c r="J84" s="229"/>
      <c r="K84" s="229"/>
      <c r="L84" s="229"/>
      <c r="M84" s="229"/>
      <c r="N84" s="223"/>
      <c r="O84" s="223"/>
      <c r="P84" s="228"/>
      <c r="Q84" s="228"/>
      <c r="R84" s="228"/>
      <c r="S84" s="223"/>
    </row>
    <row r="85" spans="1:19" s="76" customFormat="1" x14ac:dyDescent="0.2">
      <c r="A85" s="197" t="s">
        <v>27</v>
      </c>
      <c r="B85" s="198"/>
      <c r="C85" s="199"/>
      <c r="D85" s="199"/>
      <c r="E85" s="199"/>
      <c r="F85" s="199"/>
      <c r="G85" s="200"/>
      <c r="H85" s="201"/>
      <c r="I85" s="202"/>
      <c r="J85" s="202"/>
      <c r="K85" s="202"/>
      <c r="L85" s="202"/>
      <c r="M85" s="202"/>
      <c r="N85" s="201"/>
      <c r="O85" s="201"/>
      <c r="P85" s="201"/>
      <c r="Q85" s="201" t="s">
        <v>28</v>
      </c>
      <c r="R85" s="201"/>
      <c r="S85" s="203"/>
    </row>
    <row r="86" spans="1:19" s="76" customFormat="1" x14ac:dyDescent="0.2">
      <c r="A86" s="204"/>
      <c r="B86" s="205"/>
      <c r="C86" s="215"/>
      <c r="D86" s="241"/>
      <c r="E86" s="242"/>
      <c r="F86" s="215"/>
      <c r="G86" s="212"/>
      <c r="H86" s="243"/>
      <c r="I86" s="212"/>
      <c r="J86" s="212"/>
      <c r="K86" s="212"/>
      <c r="L86" s="212"/>
      <c r="M86" s="212"/>
      <c r="N86" s="213"/>
      <c r="O86" s="213"/>
      <c r="P86" s="214"/>
      <c r="Q86" s="214"/>
      <c r="R86" s="214"/>
      <c r="S86" s="214"/>
    </row>
    <row r="87" spans="1:19" s="76" customFormat="1" x14ac:dyDescent="0.2">
      <c r="A87" s="215" t="s">
        <v>106</v>
      </c>
      <c r="B87" s="205"/>
      <c r="C87" s="215"/>
      <c r="D87" s="241"/>
      <c r="E87" s="242"/>
      <c r="F87" s="215"/>
      <c r="G87" s="212"/>
      <c r="H87" s="220"/>
      <c r="I87" s="212">
        <v>35000</v>
      </c>
      <c r="J87" s="212"/>
      <c r="K87" s="212"/>
      <c r="L87" s="212"/>
      <c r="M87" s="212"/>
      <c r="N87" s="213"/>
      <c r="O87" s="213"/>
      <c r="P87" s="214">
        <f>SUM(I87:O87)</f>
        <v>35000</v>
      </c>
      <c r="Q87" s="214">
        <f>SUM(P87-G87)</f>
        <v>35000</v>
      </c>
      <c r="R87" s="214">
        <f>SUM(Q87-O87)</f>
        <v>35000</v>
      </c>
      <c r="S87" s="214">
        <f>H87</f>
        <v>0</v>
      </c>
    </row>
    <row r="88" spans="1:19" s="76" customFormat="1" x14ac:dyDescent="0.2">
      <c r="A88" s="244"/>
      <c r="B88" s="205"/>
      <c r="C88" s="245"/>
      <c r="D88" s="246"/>
      <c r="E88" s="245"/>
      <c r="F88" s="246"/>
      <c r="G88" s="200">
        <f t="shared" ref="G88:M88" si="33">SUM(G86:G87)</f>
        <v>0</v>
      </c>
      <c r="H88" s="200">
        <f t="shared" si="33"/>
        <v>0</v>
      </c>
      <c r="I88" s="202">
        <f t="shared" si="33"/>
        <v>35000</v>
      </c>
      <c r="J88" s="202">
        <f t="shared" si="33"/>
        <v>0</v>
      </c>
      <c r="K88" s="202">
        <f t="shared" si="33"/>
        <v>0</v>
      </c>
      <c r="L88" s="202">
        <f t="shared" si="33"/>
        <v>0</v>
      </c>
      <c r="M88" s="202">
        <f t="shared" si="33"/>
        <v>0</v>
      </c>
      <c r="N88" s="200">
        <f t="shared" ref="N88:S88" si="34">SUM(N86:N87)</f>
        <v>0</v>
      </c>
      <c r="O88" s="200">
        <f t="shared" si="34"/>
        <v>0</v>
      </c>
      <c r="P88" s="200">
        <f t="shared" si="34"/>
        <v>35000</v>
      </c>
      <c r="Q88" s="200">
        <f t="shared" si="34"/>
        <v>35000</v>
      </c>
      <c r="R88" s="200">
        <f t="shared" si="34"/>
        <v>35000</v>
      </c>
      <c r="S88" s="200">
        <f t="shared" si="34"/>
        <v>0</v>
      </c>
    </row>
    <row r="89" spans="1:19" s="76" customFormat="1" ht="13.5" thickBot="1" x14ac:dyDescent="0.25">
      <c r="A89" s="247"/>
      <c r="B89" s="248"/>
      <c r="C89" s="249"/>
      <c r="D89" s="250"/>
      <c r="E89" s="249"/>
      <c r="F89" s="250"/>
      <c r="G89" s="251"/>
      <c r="H89" s="252"/>
      <c r="I89" s="253"/>
      <c r="J89" s="253"/>
      <c r="K89" s="253"/>
      <c r="L89" s="253"/>
      <c r="M89" s="253"/>
      <c r="N89" s="254"/>
      <c r="O89" s="254"/>
      <c r="P89" s="255"/>
      <c r="Q89" s="255"/>
      <c r="R89" s="254"/>
      <c r="S89" s="254"/>
    </row>
    <row r="90" spans="1:19" s="76" customFormat="1" ht="14.25" thickTop="1" thickBot="1" x14ac:dyDescent="0.25">
      <c r="A90" s="256" t="s">
        <v>29</v>
      </c>
      <c r="B90" s="257"/>
      <c r="C90" s="258"/>
      <c r="D90" s="258"/>
      <c r="E90" s="258"/>
      <c r="F90" s="258"/>
      <c r="G90" s="259">
        <f t="shared" ref="G90:S90" si="35">SUM(G55+G59+G83+G88)</f>
        <v>185000</v>
      </c>
      <c r="H90" s="259">
        <f t="shared" si="35"/>
        <v>2850</v>
      </c>
      <c r="I90" s="259">
        <f t="shared" si="35"/>
        <v>1760000</v>
      </c>
      <c r="J90" s="259">
        <f t="shared" si="35"/>
        <v>167500</v>
      </c>
      <c r="K90" s="259">
        <f t="shared" si="35"/>
        <v>90000</v>
      </c>
      <c r="L90" s="259">
        <f t="shared" si="35"/>
        <v>75000</v>
      </c>
      <c r="M90" s="259">
        <f t="shared" si="35"/>
        <v>75000</v>
      </c>
      <c r="N90" s="259">
        <f t="shared" si="35"/>
        <v>0</v>
      </c>
      <c r="O90" s="259">
        <f t="shared" si="35"/>
        <v>0</v>
      </c>
      <c r="P90" s="259">
        <f t="shared" si="35"/>
        <v>2167500</v>
      </c>
      <c r="Q90" s="259">
        <f t="shared" si="35"/>
        <v>1982500</v>
      </c>
      <c r="R90" s="259">
        <f t="shared" si="35"/>
        <v>1982500</v>
      </c>
      <c r="S90" s="259">
        <f t="shared" si="35"/>
        <v>2850</v>
      </c>
    </row>
    <row r="91" spans="1:19" s="98" customFormat="1" ht="15" customHeight="1" thickTop="1" x14ac:dyDescent="0.2">
      <c r="A91" s="937" t="s">
        <v>199</v>
      </c>
      <c r="B91" s="945"/>
      <c r="C91" s="945"/>
      <c r="D91" s="945"/>
      <c r="E91" s="945"/>
      <c r="F91" s="945"/>
      <c r="G91" s="945"/>
      <c r="H91" s="945"/>
      <c r="I91" s="945"/>
      <c r="J91" s="945"/>
      <c r="K91" s="945"/>
      <c r="L91" s="945"/>
      <c r="M91" s="945"/>
      <c r="N91" s="945"/>
      <c r="O91" s="945"/>
      <c r="P91" s="945"/>
      <c r="Q91" s="945"/>
      <c r="R91" s="945"/>
      <c r="S91" s="945"/>
    </row>
    <row r="92" spans="1:19" s="98" customFormat="1" ht="15" customHeight="1" x14ac:dyDescent="0.2">
      <c r="A92" s="946"/>
      <c r="B92" s="946"/>
      <c r="C92" s="946"/>
      <c r="D92" s="946"/>
      <c r="E92" s="946"/>
      <c r="F92" s="946"/>
      <c r="G92" s="946"/>
      <c r="H92" s="946"/>
      <c r="I92" s="946"/>
      <c r="J92" s="946"/>
      <c r="K92" s="946"/>
      <c r="L92" s="946"/>
      <c r="M92" s="946"/>
      <c r="N92" s="946"/>
      <c r="O92" s="946"/>
      <c r="P92" s="946"/>
      <c r="Q92" s="946"/>
      <c r="R92" s="946"/>
      <c r="S92" s="946"/>
    </row>
    <row r="93" spans="1:19" s="98" customFormat="1" ht="47.25" customHeight="1" x14ac:dyDescent="0.2">
      <c r="A93" s="10" t="s">
        <v>1</v>
      </c>
      <c r="B93" s="300" t="s">
        <v>2</v>
      </c>
      <c r="C93" s="300" t="s">
        <v>3</v>
      </c>
      <c r="D93" s="301" t="s">
        <v>4</v>
      </c>
      <c r="E93" s="302" t="s">
        <v>5</v>
      </c>
      <c r="F93" s="301" t="s">
        <v>6</v>
      </c>
      <c r="G93" s="301" t="s">
        <v>7</v>
      </c>
      <c r="H93" s="301" t="s">
        <v>8</v>
      </c>
      <c r="I93" s="303" t="s">
        <v>9</v>
      </c>
      <c r="J93" s="303" t="s">
        <v>10</v>
      </c>
      <c r="K93" s="303" t="s">
        <v>11</v>
      </c>
      <c r="L93" s="303" t="s">
        <v>12</v>
      </c>
      <c r="M93" s="303" t="s">
        <v>13</v>
      </c>
      <c r="N93" s="303" t="s">
        <v>14</v>
      </c>
      <c r="O93" s="302" t="s">
        <v>15</v>
      </c>
      <c r="P93" s="302" t="s">
        <v>16</v>
      </c>
      <c r="Q93" s="302" t="s">
        <v>17</v>
      </c>
      <c r="R93" s="302" t="s">
        <v>200</v>
      </c>
      <c r="S93" s="302" t="s">
        <v>19</v>
      </c>
    </row>
    <row r="94" spans="1:19" s="98" customFormat="1" ht="15" customHeight="1" x14ac:dyDescent="0.2">
      <c r="A94" s="304" t="s">
        <v>20</v>
      </c>
      <c r="B94" s="305"/>
      <c r="C94" s="306"/>
      <c r="D94" s="306"/>
      <c r="E94" s="306"/>
      <c r="F94" s="306"/>
      <c r="G94" s="307"/>
      <c r="H94" s="307"/>
      <c r="I94" s="307"/>
      <c r="J94" s="307"/>
      <c r="K94" s="307"/>
      <c r="L94" s="307"/>
      <c r="M94" s="307"/>
      <c r="N94" s="307"/>
      <c r="O94" s="307"/>
      <c r="P94" s="307"/>
      <c r="Q94" s="307"/>
      <c r="R94" s="307"/>
      <c r="S94" s="308"/>
    </row>
    <row r="95" spans="1:19" s="98" customFormat="1" ht="15" customHeight="1" x14ac:dyDescent="0.2">
      <c r="A95" s="309" t="s">
        <v>201</v>
      </c>
      <c r="B95" s="310">
        <v>1</v>
      </c>
      <c r="C95" s="311" t="s">
        <v>202</v>
      </c>
      <c r="D95" s="312"/>
      <c r="E95" s="207"/>
      <c r="F95" s="313"/>
      <c r="G95" s="314"/>
      <c r="H95" s="314"/>
      <c r="I95" s="211">
        <v>75000</v>
      </c>
      <c r="J95" s="314"/>
      <c r="K95" s="314"/>
      <c r="L95" s="314"/>
      <c r="M95" s="314"/>
      <c r="N95" s="314"/>
      <c r="O95" s="314"/>
      <c r="P95" s="315">
        <f>SUM(I95:O95)</f>
        <v>75000</v>
      </c>
      <c r="Q95" s="315">
        <f>SUM(P95-G95)</f>
        <v>75000</v>
      </c>
      <c r="R95" s="315">
        <f>SUM(Q95-O95)</f>
        <v>75000</v>
      </c>
      <c r="S95" s="315">
        <f>H95</f>
        <v>0</v>
      </c>
    </row>
    <row r="96" spans="1:19" s="98" customFormat="1" ht="15" customHeight="1" x14ac:dyDescent="0.2">
      <c r="A96" s="316"/>
      <c r="B96" s="225"/>
      <c r="C96" s="316" t="s">
        <v>203</v>
      </c>
      <c r="D96" s="316"/>
      <c r="E96" s="317"/>
      <c r="F96" s="318"/>
      <c r="G96" s="319">
        <f t="shared" ref="G96:K96" si="36">SUM(G95:G95)</f>
        <v>0</v>
      </c>
      <c r="H96" s="319">
        <f t="shared" si="36"/>
        <v>0</v>
      </c>
      <c r="I96" s="319">
        <f t="shared" si="36"/>
        <v>75000</v>
      </c>
      <c r="J96" s="319">
        <f t="shared" si="36"/>
        <v>0</v>
      </c>
      <c r="K96" s="319">
        <f t="shared" si="36"/>
        <v>0</v>
      </c>
      <c r="L96" s="319"/>
      <c r="M96" s="319"/>
      <c r="N96" s="319">
        <f t="shared" ref="N96:S96" si="37">SUM(N95:N95)</f>
        <v>0</v>
      </c>
      <c r="O96" s="319">
        <f t="shared" si="37"/>
        <v>0</v>
      </c>
      <c r="P96" s="319">
        <f t="shared" si="37"/>
        <v>75000</v>
      </c>
      <c r="Q96" s="319">
        <f t="shared" si="37"/>
        <v>75000</v>
      </c>
      <c r="R96" s="319">
        <f t="shared" si="37"/>
        <v>75000</v>
      </c>
      <c r="S96" s="319">
        <f t="shared" si="37"/>
        <v>0</v>
      </c>
    </row>
    <row r="97" spans="1:19" s="98" customFormat="1" ht="15" customHeight="1" x14ac:dyDescent="0.2">
      <c r="A97" s="316"/>
      <c r="B97" s="225"/>
      <c r="C97" s="316"/>
      <c r="D97" s="318"/>
      <c r="E97" s="316"/>
      <c r="F97" s="318"/>
      <c r="G97" s="320"/>
      <c r="H97" s="320"/>
      <c r="I97" s="316"/>
      <c r="J97" s="316"/>
      <c r="K97" s="316"/>
      <c r="L97" s="316"/>
      <c r="M97" s="316"/>
      <c r="N97" s="316"/>
      <c r="O97" s="316"/>
      <c r="P97" s="321"/>
      <c r="Q97" s="321"/>
      <c r="R97" s="316"/>
      <c r="S97" s="316"/>
    </row>
    <row r="98" spans="1:19" s="98" customFormat="1" ht="15" customHeight="1" x14ac:dyDescent="0.2">
      <c r="A98" s="304" t="s">
        <v>25</v>
      </c>
      <c r="B98" s="305"/>
      <c r="C98" s="306"/>
      <c r="D98" s="306"/>
      <c r="E98" s="306"/>
      <c r="F98" s="306"/>
      <c r="G98" s="307"/>
      <c r="H98" s="307"/>
      <c r="I98" s="307"/>
      <c r="J98" s="307"/>
      <c r="K98" s="307"/>
      <c r="L98" s="307"/>
      <c r="M98" s="307"/>
      <c r="N98" s="307"/>
      <c r="O98" s="307"/>
      <c r="P98" s="307"/>
      <c r="Q98" s="307"/>
      <c r="R98" s="307"/>
      <c r="S98" s="307"/>
    </row>
    <row r="99" spans="1:19" s="98" customFormat="1" ht="15" customHeight="1" x14ac:dyDescent="0.2">
      <c r="A99" s="204" t="s">
        <v>204</v>
      </c>
      <c r="B99" s="322"/>
      <c r="C99" s="215"/>
      <c r="D99" s="241" t="s">
        <v>205</v>
      </c>
      <c r="E99" s="242"/>
      <c r="F99" s="215"/>
      <c r="G99" s="213"/>
      <c r="H99" s="323"/>
      <c r="I99" s="213"/>
      <c r="J99" s="213">
        <v>28000</v>
      </c>
      <c r="K99" s="273"/>
      <c r="L99" s="273"/>
      <c r="M99" s="273"/>
      <c r="N99" s="213"/>
      <c r="O99" s="213"/>
      <c r="P99" s="315">
        <f>SUM(I99:O99)</f>
        <v>28000</v>
      </c>
      <c r="Q99" s="315">
        <f>SUM(P99-G99)</f>
        <v>28000</v>
      </c>
      <c r="R99" s="315">
        <f>SUM(Q99-O99)</f>
        <v>28000</v>
      </c>
      <c r="S99" s="315">
        <f>H99</f>
        <v>0</v>
      </c>
    </row>
    <row r="100" spans="1:19" s="98" customFormat="1" ht="15" customHeight="1" x14ac:dyDescent="0.2">
      <c r="A100" s="316"/>
      <c r="B100" s="225"/>
      <c r="C100" s="316"/>
      <c r="D100" s="318"/>
      <c r="E100" s="317"/>
      <c r="F100" s="318"/>
      <c r="G100" s="319">
        <f>SUM(G99)</f>
        <v>0</v>
      </c>
      <c r="H100" s="319">
        <f t="shared" ref="H100:S100" si="38">SUM(H99)</f>
        <v>0</v>
      </c>
      <c r="I100" s="319">
        <f t="shared" si="38"/>
        <v>0</v>
      </c>
      <c r="J100" s="319">
        <f t="shared" si="38"/>
        <v>28000</v>
      </c>
      <c r="K100" s="319">
        <f t="shared" si="38"/>
        <v>0</v>
      </c>
      <c r="L100" s="319">
        <f t="shared" si="38"/>
        <v>0</v>
      </c>
      <c r="M100" s="319"/>
      <c r="N100" s="319">
        <f t="shared" si="38"/>
        <v>0</v>
      </c>
      <c r="O100" s="319">
        <f t="shared" si="38"/>
        <v>0</v>
      </c>
      <c r="P100" s="319">
        <f t="shared" si="38"/>
        <v>28000</v>
      </c>
      <c r="Q100" s="319">
        <f t="shared" si="38"/>
        <v>28000</v>
      </c>
      <c r="R100" s="319">
        <f t="shared" si="38"/>
        <v>28000</v>
      </c>
      <c r="S100" s="319">
        <f t="shared" si="38"/>
        <v>0</v>
      </c>
    </row>
    <row r="101" spans="1:19" s="98" customFormat="1" ht="15" customHeight="1" x14ac:dyDescent="0.2">
      <c r="A101" s="316"/>
      <c r="B101" s="225"/>
      <c r="C101" s="316"/>
      <c r="D101" s="318"/>
      <c r="E101" s="316"/>
      <c r="F101" s="318"/>
      <c r="G101" s="320"/>
      <c r="H101" s="320"/>
      <c r="I101" s="316"/>
      <c r="J101" s="316"/>
      <c r="K101" s="316"/>
      <c r="L101" s="316"/>
      <c r="M101" s="316"/>
      <c r="N101" s="316"/>
      <c r="O101" s="324"/>
      <c r="P101" s="320"/>
      <c r="Q101" s="320"/>
      <c r="R101" s="316"/>
      <c r="S101" s="316"/>
    </row>
    <row r="102" spans="1:19" s="98" customFormat="1" ht="15" customHeight="1" x14ac:dyDescent="0.2">
      <c r="A102" s="304" t="s">
        <v>26</v>
      </c>
      <c r="B102" s="305"/>
      <c r="C102" s="306"/>
      <c r="D102" s="306"/>
      <c r="E102" s="306"/>
      <c r="F102" s="306"/>
      <c r="G102" s="307"/>
      <c r="H102" s="307"/>
      <c r="I102" s="307"/>
      <c r="J102" s="307"/>
      <c r="K102" s="307"/>
      <c r="L102" s="307"/>
      <c r="M102" s="307"/>
      <c r="N102" s="307"/>
      <c r="O102" s="307"/>
      <c r="P102" s="307"/>
      <c r="Q102" s="307"/>
      <c r="R102" s="307"/>
      <c r="S102" s="307"/>
    </row>
    <row r="103" spans="1:19" s="98" customFormat="1" ht="15" customHeight="1" x14ac:dyDescent="0.2">
      <c r="A103" s="215"/>
      <c r="B103" s="322"/>
      <c r="C103" s="215"/>
      <c r="D103" s="241"/>
      <c r="E103" s="242"/>
      <c r="F103" s="282"/>
      <c r="G103" s="213"/>
      <c r="H103" s="314"/>
      <c r="I103" s="213"/>
      <c r="J103" s="213"/>
      <c r="K103" s="273"/>
      <c r="L103" s="273"/>
      <c r="M103" s="273"/>
      <c r="N103" s="213"/>
      <c r="O103" s="213"/>
      <c r="P103" s="315">
        <f>SUM(I103:O103)</f>
        <v>0</v>
      </c>
      <c r="Q103" s="315">
        <f>SUM(P103-G103)</f>
        <v>0</v>
      </c>
      <c r="R103" s="315">
        <f>SUM(Q103-O103)</f>
        <v>0</v>
      </c>
      <c r="S103" s="315">
        <f>H103</f>
        <v>0</v>
      </c>
    </row>
    <row r="104" spans="1:19" s="98" customFormat="1" ht="15" customHeight="1" x14ac:dyDescent="0.2">
      <c r="A104" s="316"/>
      <c r="B104" s="225"/>
      <c r="C104" s="316"/>
      <c r="D104" s="318"/>
      <c r="E104" s="317"/>
      <c r="F104" s="318"/>
      <c r="G104" s="319">
        <f t="shared" ref="G104:K104" si="39">SUM(G103:G103)</f>
        <v>0</v>
      </c>
      <c r="H104" s="319">
        <f t="shared" si="39"/>
        <v>0</v>
      </c>
      <c r="I104" s="319">
        <f t="shared" si="39"/>
        <v>0</v>
      </c>
      <c r="J104" s="319">
        <f t="shared" si="39"/>
        <v>0</v>
      </c>
      <c r="K104" s="319">
        <f t="shared" si="39"/>
        <v>0</v>
      </c>
      <c r="L104" s="319"/>
      <c r="M104" s="319"/>
      <c r="N104" s="319">
        <f t="shared" ref="N104:S104" si="40">SUM(N103:N103)</f>
        <v>0</v>
      </c>
      <c r="O104" s="319">
        <f t="shared" si="40"/>
        <v>0</v>
      </c>
      <c r="P104" s="319">
        <f t="shared" si="40"/>
        <v>0</v>
      </c>
      <c r="Q104" s="319">
        <f t="shared" si="40"/>
        <v>0</v>
      </c>
      <c r="R104" s="319">
        <f t="shared" si="40"/>
        <v>0</v>
      </c>
      <c r="S104" s="319">
        <f t="shared" si="40"/>
        <v>0</v>
      </c>
    </row>
    <row r="105" spans="1:19" s="98" customFormat="1" ht="15" customHeight="1" x14ac:dyDescent="0.2">
      <c r="A105" s="316"/>
      <c r="B105" s="225"/>
      <c r="C105" s="316"/>
      <c r="D105" s="318"/>
      <c r="E105" s="316"/>
      <c r="F105" s="318"/>
      <c r="G105" s="320"/>
      <c r="H105" s="320"/>
      <c r="I105" s="316"/>
      <c r="J105" s="316"/>
      <c r="K105" s="316"/>
      <c r="L105" s="316"/>
      <c r="M105" s="316"/>
      <c r="N105" s="316"/>
      <c r="O105" s="316"/>
      <c r="P105" s="320"/>
      <c r="Q105" s="320"/>
      <c r="R105" s="320"/>
      <c r="S105" s="316"/>
    </row>
    <row r="106" spans="1:19" s="98" customFormat="1" ht="15" customHeight="1" x14ac:dyDescent="0.2">
      <c r="A106" s="304" t="s">
        <v>27</v>
      </c>
      <c r="B106" s="305"/>
      <c r="C106" s="306"/>
      <c r="D106" s="306"/>
      <c r="E106" s="306"/>
      <c r="F106" s="306"/>
      <c r="G106" s="307"/>
      <c r="H106" s="307"/>
      <c r="I106" s="307"/>
      <c r="J106" s="307"/>
      <c r="K106" s="307"/>
      <c r="L106" s="307"/>
      <c r="M106" s="307"/>
      <c r="N106" s="307"/>
      <c r="O106" s="307"/>
      <c r="P106" s="307"/>
      <c r="Q106" s="307" t="s">
        <v>28</v>
      </c>
      <c r="R106" s="307"/>
      <c r="S106" s="308"/>
    </row>
    <row r="107" spans="1:19" s="98" customFormat="1" ht="15" customHeight="1" x14ac:dyDescent="0.2">
      <c r="A107" s="204" t="s">
        <v>206</v>
      </c>
      <c r="B107" s="322"/>
      <c r="C107" s="215"/>
      <c r="D107" s="241" t="s">
        <v>42</v>
      </c>
      <c r="E107" s="242"/>
      <c r="F107" s="215"/>
      <c r="G107" s="213"/>
      <c r="H107" s="323"/>
      <c r="I107" s="213"/>
      <c r="J107" s="213">
        <v>9000</v>
      </c>
      <c r="K107" s="273"/>
      <c r="L107" s="273"/>
      <c r="M107" s="273"/>
      <c r="N107" s="213"/>
      <c r="O107" s="213"/>
      <c r="P107" s="315">
        <f>SUM(I107:O107)</f>
        <v>9000</v>
      </c>
      <c r="Q107" s="315">
        <f>SUM(P107-G107)</f>
        <v>9000</v>
      </c>
      <c r="R107" s="315">
        <f>SUM(Q107-O107)</f>
        <v>9000</v>
      </c>
      <c r="S107" s="315">
        <f>H107</f>
        <v>0</v>
      </c>
    </row>
    <row r="108" spans="1:19" s="98" customFormat="1" ht="15" customHeight="1" x14ac:dyDescent="0.2">
      <c r="A108" s="204" t="s">
        <v>207</v>
      </c>
      <c r="B108" s="322"/>
      <c r="C108" s="215"/>
      <c r="D108" s="241" t="s">
        <v>42</v>
      </c>
      <c r="E108" s="242"/>
      <c r="F108" s="215"/>
      <c r="G108" s="213"/>
      <c r="H108" s="323"/>
      <c r="I108" s="213"/>
      <c r="J108" s="213"/>
      <c r="K108" s="273">
        <v>5000</v>
      </c>
      <c r="L108" s="273"/>
      <c r="M108" s="273"/>
      <c r="N108" s="213"/>
      <c r="O108" s="213"/>
      <c r="P108" s="315">
        <f>SUM(I108:O108)</f>
        <v>5000</v>
      </c>
      <c r="Q108" s="315">
        <f>SUM(P108-G108)</f>
        <v>5000</v>
      </c>
      <c r="R108" s="315">
        <f>SUM(Q108-O108)</f>
        <v>5000</v>
      </c>
      <c r="S108" s="315">
        <f>H108</f>
        <v>0</v>
      </c>
    </row>
    <row r="109" spans="1:19" s="98" customFormat="1" x14ac:dyDescent="0.2">
      <c r="A109" s="325"/>
      <c r="B109" s="322"/>
      <c r="C109" s="215"/>
      <c r="D109" s="326"/>
      <c r="E109" s="215"/>
      <c r="F109" s="326"/>
      <c r="G109" s="319">
        <f t="shared" ref="G109:R109" si="41">SUM(G107:G108)</f>
        <v>0</v>
      </c>
      <c r="H109" s="319">
        <f t="shared" si="41"/>
        <v>0</v>
      </c>
      <c r="I109" s="319">
        <f t="shared" si="41"/>
        <v>0</v>
      </c>
      <c r="J109" s="319">
        <f t="shared" si="41"/>
        <v>9000</v>
      </c>
      <c r="K109" s="319">
        <f t="shared" si="41"/>
        <v>5000</v>
      </c>
      <c r="L109" s="319">
        <f t="shared" si="41"/>
        <v>0</v>
      </c>
      <c r="M109" s="319"/>
      <c r="N109" s="319">
        <f t="shared" si="41"/>
        <v>0</v>
      </c>
      <c r="O109" s="319">
        <f t="shared" si="41"/>
        <v>0</v>
      </c>
      <c r="P109" s="319">
        <f t="shared" si="41"/>
        <v>14000</v>
      </c>
      <c r="Q109" s="319">
        <f t="shared" si="41"/>
        <v>14000</v>
      </c>
      <c r="R109" s="319">
        <f t="shared" si="41"/>
        <v>14000</v>
      </c>
      <c r="S109" s="319"/>
    </row>
    <row r="110" spans="1:19" s="98" customFormat="1" ht="13.5" thickBot="1" x14ac:dyDescent="0.25">
      <c r="A110" s="327"/>
      <c r="B110" s="328"/>
      <c r="C110" s="329"/>
      <c r="D110" s="330"/>
      <c r="E110" s="329"/>
      <c r="F110" s="330"/>
      <c r="G110" s="331"/>
      <c r="H110" s="331"/>
      <c r="I110" s="332"/>
      <c r="J110" s="332"/>
      <c r="K110" s="332"/>
      <c r="L110" s="332"/>
      <c r="M110" s="332"/>
      <c r="N110" s="332"/>
      <c r="O110" s="332"/>
      <c r="P110" s="333"/>
      <c r="Q110" s="333"/>
      <c r="R110" s="332"/>
      <c r="S110" s="332"/>
    </row>
    <row r="111" spans="1:19" s="98" customFormat="1" ht="14.25" thickTop="1" thickBot="1" x14ac:dyDescent="0.25">
      <c r="A111" s="334" t="s">
        <v>29</v>
      </c>
      <c r="B111" s="257"/>
      <c r="C111" s="335"/>
      <c r="D111" s="335"/>
      <c r="E111" s="335"/>
      <c r="F111" s="335"/>
      <c r="G111" s="336">
        <f t="shared" ref="G111:K111" si="42">SUM(G96+G100+G104+G109)</f>
        <v>0</v>
      </c>
      <c r="H111" s="336">
        <f t="shared" si="42"/>
        <v>0</v>
      </c>
      <c r="I111" s="336">
        <f t="shared" si="42"/>
        <v>75000</v>
      </c>
      <c r="J111" s="336">
        <f t="shared" si="42"/>
        <v>37000</v>
      </c>
      <c r="K111" s="336">
        <f t="shared" si="42"/>
        <v>5000</v>
      </c>
      <c r="L111" s="336"/>
      <c r="M111" s="336"/>
      <c r="N111" s="336">
        <f t="shared" ref="N111:S111" si="43">SUM(N96+N100+N104+N109)</f>
        <v>0</v>
      </c>
      <c r="O111" s="336">
        <f t="shared" si="43"/>
        <v>0</v>
      </c>
      <c r="P111" s="336">
        <f t="shared" si="43"/>
        <v>117000</v>
      </c>
      <c r="Q111" s="336">
        <f t="shared" si="43"/>
        <v>117000</v>
      </c>
      <c r="R111" s="336">
        <f t="shared" si="43"/>
        <v>117000</v>
      </c>
      <c r="S111" s="336">
        <f t="shared" si="43"/>
        <v>0</v>
      </c>
    </row>
    <row r="112" spans="1:19" s="76" customFormat="1" ht="13.5" thickTop="1" x14ac:dyDescent="0.2">
      <c r="A112" s="934" t="s">
        <v>208</v>
      </c>
      <c r="B112" s="934"/>
      <c r="C112" s="934"/>
      <c r="D112" s="934"/>
      <c r="E112" s="934"/>
      <c r="F112" s="934"/>
      <c r="G112" s="934"/>
      <c r="H112" s="934"/>
      <c r="I112" s="934"/>
      <c r="J112" s="934"/>
      <c r="K112" s="934"/>
      <c r="L112" s="934"/>
      <c r="M112" s="934"/>
      <c r="N112" s="934"/>
      <c r="O112" s="934"/>
      <c r="P112" s="934"/>
      <c r="Q112" s="934"/>
      <c r="R112" s="934"/>
      <c r="S112" s="934"/>
    </row>
    <row r="113" spans="1:19" s="76" customFormat="1" x14ac:dyDescent="0.2">
      <c r="A113" s="939"/>
      <c r="B113" s="939"/>
      <c r="C113" s="939"/>
      <c r="D113" s="939"/>
      <c r="E113" s="939"/>
      <c r="F113" s="939"/>
      <c r="G113" s="939"/>
      <c r="H113" s="939"/>
      <c r="I113" s="939"/>
      <c r="J113" s="939"/>
      <c r="K113" s="939"/>
      <c r="L113" s="939"/>
      <c r="M113" s="939"/>
      <c r="N113" s="939"/>
      <c r="O113" s="939"/>
      <c r="P113" s="939"/>
      <c r="Q113" s="939"/>
      <c r="R113" s="939"/>
      <c r="S113" s="939"/>
    </row>
    <row r="114" spans="1:19" s="76" customFormat="1" ht="38.25" x14ac:dyDescent="0.2">
      <c r="A114" s="113" t="s">
        <v>1</v>
      </c>
      <c r="B114" s="5" t="s">
        <v>2</v>
      </c>
      <c r="C114" s="5" t="s">
        <v>3</v>
      </c>
      <c r="D114" s="126" t="s">
        <v>4</v>
      </c>
      <c r="E114" s="127" t="s">
        <v>5</v>
      </c>
      <c r="F114" s="126" t="s">
        <v>6</v>
      </c>
      <c r="G114" s="126" t="s">
        <v>7</v>
      </c>
      <c r="H114" s="126" t="s">
        <v>8</v>
      </c>
      <c r="I114" s="6" t="s">
        <v>9</v>
      </c>
      <c r="J114" s="6" t="s">
        <v>10</v>
      </c>
      <c r="K114" s="6" t="s">
        <v>11</v>
      </c>
      <c r="L114" s="6" t="s">
        <v>12</v>
      </c>
      <c r="M114" s="6" t="s">
        <v>13</v>
      </c>
      <c r="N114" s="6" t="s">
        <v>14</v>
      </c>
      <c r="O114" s="127" t="s">
        <v>15</v>
      </c>
      <c r="P114" s="127" t="s">
        <v>16</v>
      </c>
      <c r="Q114" s="127" t="s">
        <v>17</v>
      </c>
      <c r="R114" s="127" t="s">
        <v>18</v>
      </c>
      <c r="S114" s="127" t="s">
        <v>19</v>
      </c>
    </row>
    <row r="115" spans="1:19" s="76" customFormat="1" x14ac:dyDescent="0.2">
      <c r="A115" s="128" t="s">
        <v>20</v>
      </c>
      <c r="B115" s="129"/>
      <c r="C115" s="130"/>
      <c r="D115" s="131"/>
      <c r="E115" s="131"/>
      <c r="F115" s="131"/>
      <c r="G115" s="132"/>
      <c r="H115" s="132"/>
      <c r="I115" s="132"/>
      <c r="J115" s="132"/>
      <c r="K115" s="132"/>
      <c r="L115" s="132"/>
      <c r="M115" s="132"/>
      <c r="N115" s="132"/>
      <c r="O115" s="132"/>
      <c r="P115" s="132"/>
      <c r="Q115" s="132"/>
      <c r="R115" s="132"/>
      <c r="S115" s="133"/>
    </row>
    <row r="116" spans="1:19" s="76" customFormat="1" ht="39" thickBot="1" x14ac:dyDescent="0.25">
      <c r="A116" s="134" t="s">
        <v>209</v>
      </c>
      <c r="B116" s="135" t="s">
        <v>140</v>
      </c>
      <c r="C116" s="136" t="s">
        <v>210</v>
      </c>
      <c r="D116" s="137" t="s">
        <v>211</v>
      </c>
      <c r="E116" s="138" t="s">
        <v>212</v>
      </c>
      <c r="F116" s="1"/>
      <c r="G116" s="139"/>
      <c r="H116" s="139"/>
      <c r="I116" s="299">
        <v>1000000</v>
      </c>
      <c r="J116" s="299">
        <v>1000000</v>
      </c>
      <c r="K116" s="299">
        <v>1000000</v>
      </c>
      <c r="L116" s="299">
        <v>1000000</v>
      </c>
      <c r="M116" s="299">
        <v>1000000</v>
      </c>
      <c r="N116" s="139">
        <v>20000000</v>
      </c>
      <c r="O116" s="139"/>
      <c r="P116" s="140">
        <f>SUM(I116:O116)</f>
        <v>25000000</v>
      </c>
      <c r="Q116" s="140">
        <f>SUM(P116-G116)</f>
        <v>25000000</v>
      </c>
      <c r="R116" s="140">
        <f>SUM(Q116-O116)</f>
        <v>25000000</v>
      </c>
      <c r="S116" s="141">
        <f>H116</f>
        <v>0</v>
      </c>
    </row>
    <row r="117" spans="1:19" s="76" customFormat="1" ht="13.5" thickTop="1" x14ac:dyDescent="0.2">
      <c r="A117" s="142"/>
      <c r="B117" s="143"/>
      <c r="C117" s="144"/>
      <c r="D117" s="145"/>
      <c r="E117" s="146"/>
      <c r="F117" s="147"/>
      <c r="G117" s="148">
        <f t="shared" ref="G117:S117" si="44">SUM(G116:G116)</f>
        <v>0</v>
      </c>
      <c r="H117" s="148">
        <f t="shared" si="44"/>
        <v>0</v>
      </c>
      <c r="I117" s="148">
        <f t="shared" si="44"/>
        <v>1000000</v>
      </c>
      <c r="J117" s="148">
        <f t="shared" si="44"/>
        <v>1000000</v>
      </c>
      <c r="K117" s="148">
        <f t="shared" si="44"/>
        <v>1000000</v>
      </c>
      <c r="L117" s="148">
        <f t="shared" si="44"/>
        <v>1000000</v>
      </c>
      <c r="M117" s="148">
        <f t="shared" si="44"/>
        <v>1000000</v>
      </c>
      <c r="N117" s="148">
        <f t="shared" si="44"/>
        <v>20000000</v>
      </c>
      <c r="O117" s="148">
        <f t="shared" si="44"/>
        <v>0</v>
      </c>
      <c r="P117" s="148">
        <f t="shared" si="44"/>
        <v>25000000</v>
      </c>
      <c r="Q117" s="148">
        <f t="shared" si="44"/>
        <v>25000000</v>
      </c>
      <c r="R117" s="148">
        <f t="shared" si="44"/>
        <v>25000000</v>
      </c>
      <c r="S117" s="148">
        <f t="shared" si="44"/>
        <v>0</v>
      </c>
    </row>
    <row r="118" spans="1:19" s="76" customFormat="1" x14ac:dyDescent="0.2">
      <c r="B118" s="149"/>
      <c r="C118" s="150"/>
      <c r="D118" s="151"/>
      <c r="E118" s="152"/>
      <c r="F118" s="153"/>
      <c r="G118" s="154"/>
      <c r="H118" s="155"/>
      <c r="P118" s="156"/>
      <c r="Q118" s="156"/>
    </row>
    <row r="119" spans="1:19" s="76" customFormat="1" x14ac:dyDescent="0.2">
      <c r="A119" s="128" t="s">
        <v>25</v>
      </c>
      <c r="B119" s="129"/>
      <c r="C119" s="131"/>
      <c r="D119" s="131"/>
      <c r="E119" s="131"/>
      <c r="F119" s="131"/>
      <c r="G119" s="132"/>
      <c r="H119" s="132"/>
      <c r="I119" s="132"/>
      <c r="J119" s="132"/>
      <c r="K119" s="132"/>
      <c r="L119" s="132"/>
      <c r="M119" s="132"/>
      <c r="N119" s="132"/>
      <c r="O119" s="132"/>
      <c r="P119" s="132"/>
      <c r="Q119" s="132"/>
      <c r="R119" s="132"/>
      <c r="S119" s="132"/>
    </row>
    <row r="120" spans="1:19" s="76" customFormat="1" ht="13.5" thickBot="1" x14ac:dyDescent="0.25">
      <c r="A120" s="134"/>
      <c r="B120" s="157"/>
      <c r="C120" s="136"/>
      <c r="D120" s="158"/>
      <c r="E120" s="159"/>
      <c r="F120" s="136"/>
      <c r="G120" s="160"/>
      <c r="H120" s="161"/>
      <c r="I120" s="160"/>
      <c r="J120" s="160"/>
      <c r="K120" s="162"/>
      <c r="L120" s="162"/>
      <c r="M120" s="162"/>
      <c r="N120" s="160"/>
      <c r="O120" s="160"/>
      <c r="P120" s="140">
        <f>SUM(I120:O120)</f>
        <v>0</v>
      </c>
      <c r="Q120" s="140">
        <f>SUM(P120-G120)</f>
        <v>0</v>
      </c>
      <c r="R120" s="140">
        <f t="shared" ref="R120" si="45">SUM(Q120-O120)</f>
        <v>0</v>
      </c>
      <c r="S120" s="141">
        <f>H120</f>
        <v>0</v>
      </c>
    </row>
    <row r="121" spans="1:19" s="76" customFormat="1" ht="13.5" thickTop="1" x14ac:dyDescent="0.2">
      <c r="A121" s="142"/>
      <c r="B121" s="143"/>
      <c r="C121" s="163"/>
      <c r="D121" s="164"/>
      <c r="E121" s="146"/>
      <c r="F121" s="147"/>
      <c r="G121" s="165">
        <f t="shared" ref="G121:S121" si="46">SUM(G120:G120)</f>
        <v>0</v>
      </c>
      <c r="H121" s="165">
        <f t="shared" si="46"/>
        <v>0</v>
      </c>
      <c r="I121" s="165">
        <f t="shared" si="46"/>
        <v>0</v>
      </c>
      <c r="J121" s="165">
        <f t="shared" si="46"/>
        <v>0</v>
      </c>
      <c r="K121" s="165">
        <f t="shared" si="46"/>
        <v>0</v>
      </c>
      <c r="L121" s="165">
        <f t="shared" si="46"/>
        <v>0</v>
      </c>
      <c r="M121" s="165"/>
      <c r="N121" s="165">
        <f t="shared" si="46"/>
        <v>0</v>
      </c>
      <c r="O121" s="148">
        <f t="shared" si="46"/>
        <v>0</v>
      </c>
      <c r="P121" s="148">
        <f t="shared" si="46"/>
        <v>0</v>
      </c>
      <c r="Q121" s="148">
        <f t="shared" si="46"/>
        <v>0</v>
      </c>
      <c r="R121" s="148">
        <f t="shared" si="46"/>
        <v>0</v>
      </c>
      <c r="S121" s="148">
        <f t="shared" si="46"/>
        <v>0</v>
      </c>
    </row>
    <row r="122" spans="1:19" s="76" customFormat="1" x14ac:dyDescent="0.2">
      <c r="B122" s="149"/>
      <c r="C122" s="152"/>
      <c r="D122" s="166"/>
      <c r="E122" s="152"/>
      <c r="F122" s="167"/>
      <c r="G122" s="168"/>
      <c r="H122" s="168"/>
      <c r="O122" s="169"/>
      <c r="P122" s="170"/>
      <c r="Q122" s="170"/>
    </row>
    <row r="123" spans="1:19" s="76" customFormat="1" x14ac:dyDescent="0.2">
      <c r="A123" s="128" t="s">
        <v>26</v>
      </c>
      <c r="B123" s="129"/>
      <c r="C123" s="131"/>
      <c r="D123" s="131"/>
      <c r="E123" s="131"/>
      <c r="F123" s="131"/>
      <c r="G123" s="132"/>
      <c r="H123" s="132"/>
      <c r="I123" s="132"/>
      <c r="J123" s="132"/>
      <c r="K123" s="132"/>
      <c r="L123" s="132"/>
      <c r="M123" s="132"/>
      <c r="N123" s="132"/>
      <c r="O123" s="132"/>
      <c r="P123" s="132"/>
      <c r="Q123" s="132"/>
      <c r="R123" s="132"/>
      <c r="S123" s="132"/>
    </row>
    <row r="124" spans="1:19" s="76" customFormat="1" ht="13.5" thickBot="1" x14ac:dyDescent="0.25">
      <c r="A124" s="136"/>
      <c r="B124" s="157"/>
      <c r="C124" s="136"/>
      <c r="D124" s="158"/>
      <c r="E124" s="159"/>
      <c r="F124" s="171"/>
      <c r="G124" s="160"/>
      <c r="H124" s="139"/>
      <c r="I124" s="160"/>
      <c r="J124" s="160"/>
      <c r="K124" s="162"/>
      <c r="L124" s="162"/>
      <c r="M124" s="162"/>
      <c r="N124" s="160"/>
      <c r="O124" s="160"/>
      <c r="P124" s="140">
        <f>SUM(I124:O124)</f>
        <v>0</v>
      </c>
      <c r="Q124" s="140">
        <f>SUM(P124-G124)</f>
        <v>0</v>
      </c>
      <c r="R124" s="140">
        <f t="shared" ref="R124" si="47">SUM(Q124-O124)</f>
        <v>0</v>
      </c>
      <c r="S124" s="140">
        <f>H124</f>
        <v>0</v>
      </c>
    </row>
    <row r="125" spans="1:19" s="76" customFormat="1" ht="13.5" thickTop="1" x14ac:dyDescent="0.2">
      <c r="A125" s="142"/>
      <c r="B125" s="143"/>
      <c r="C125" s="163"/>
      <c r="D125" s="164"/>
      <c r="E125" s="146"/>
      <c r="F125" s="172"/>
      <c r="G125" s="148">
        <f t="shared" ref="G125:S125" si="48">SUM(G124:G124)</f>
        <v>0</v>
      </c>
      <c r="H125" s="148">
        <f t="shared" si="48"/>
        <v>0</v>
      </c>
      <c r="I125" s="148">
        <f t="shared" si="48"/>
        <v>0</v>
      </c>
      <c r="J125" s="148">
        <f t="shared" si="48"/>
        <v>0</v>
      </c>
      <c r="K125" s="148">
        <f t="shared" si="48"/>
        <v>0</v>
      </c>
      <c r="L125" s="148">
        <f t="shared" si="48"/>
        <v>0</v>
      </c>
      <c r="M125" s="148"/>
      <c r="N125" s="148">
        <f t="shared" si="48"/>
        <v>0</v>
      </c>
      <c r="O125" s="148">
        <f t="shared" si="48"/>
        <v>0</v>
      </c>
      <c r="P125" s="148">
        <f t="shared" si="48"/>
        <v>0</v>
      </c>
      <c r="Q125" s="148">
        <f t="shared" si="48"/>
        <v>0</v>
      </c>
      <c r="R125" s="148">
        <f t="shared" si="48"/>
        <v>0</v>
      </c>
      <c r="S125" s="148">
        <f t="shared" si="48"/>
        <v>0</v>
      </c>
    </row>
    <row r="126" spans="1:19" s="76" customFormat="1" x14ac:dyDescent="0.2">
      <c r="B126" s="149"/>
      <c r="C126" s="173"/>
      <c r="D126" s="174"/>
      <c r="E126" s="173"/>
      <c r="F126" s="175"/>
      <c r="G126" s="176"/>
      <c r="H126" s="176"/>
      <c r="P126" s="176"/>
      <c r="Q126" s="176"/>
      <c r="R126" s="176"/>
    </row>
    <row r="127" spans="1:19" s="76" customFormat="1" x14ac:dyDescent="0.2">
      <c r="A127" s="128" t="s">
        <v>27</v>
      </c>
      <c r="B127" s="129"/>
      <c r="C127" s="131"/>
      <c r="D127" s="131"/>
      <c r="E127" s="131"/>
      <c r="F127" s="131"/>
      <c r="G127" s="132"/>
      <c r="H127" s="132"/>
      <c r="I127" s="132"/>
      <c r="J127" s="132"/>
      <c r="K127" s="132"/>
      <c r="L127" s="132"/>
      <c r="M127" s="132"/>
      <c r="N127" s="132"/>
      <c r="O127" s="132"/>
      <c r="P127" s="132"/>
      <c r="Q127" s="132" t="s">
        <v>28</v>
      </c>
      <c r="R127" s="132"/>
      <c r="S127" s="133"/>
    </row>
    <row r="128" spans="1:19" s="76" customFormat="1" ht="13.5" thickBot="1" x14ac:dyDescent="0.25">
      <c r="A128" s="136"/>
      <c r="B128" s="157"/>
      <c r="C128" s="136"/>
      <c r="D128" s="158"/>
      <c r="E128" s="159"/>
      <c r="F128" s="136"/>
      <c r="G128" s="177"/>
      <c r="H128" s="139"/>
      <c r="I128" s="160"/>
      <c r="J128" s="160"/>
      <c r="K128" s="162"/>
      <c r="L128" s="162"/>
      <c r="M128" s="162"/>
      <c r="N128" s="160"/>
      <c r="O128" s="160"/>
      <c r="P128" s="140">
        <f>SUM(I128:O128)</f>
        <v>0</v>
      </c>
      <c r="Q128" s="140">
        <f>SUM(P128-G128)</f>
        <v>0</v>
      </c>
      <c r="R128" s="140">
        <f t="shared" ref="R128" si="49">SUM(Q128-O128)</f>
        <v>0</v>
      </c>
      <c r="S128" s="141">
        <f>H128</f>
        <v>0</v>
      </c>
    </row>
    <row r="129" spans="1:19" s="76" customFormat="1" ht="13.5" thickTop="1" x14ac:dyDescent="0.2">
      <c r="A129" s="178"/>
      <c r="B129" s="179"/>
      <c r="C129" s="180"/>
      <c r="D129" s="181"/>
      <c r="E129" s="180"/>
      <c r="F129" s="182"/>
      <c r="G129" s="148">
        <f t="shared" ref="G129:S129" si="50">SUM(G128:G128)</f>
        <v>0</v>
      </c>
      <c r="H129" s="148">
        <f t="shared" si="50"/>
        <v>0</v>
      </c>
      <c r="I129" s="148">
        <f t="shared" si="50"/>
        <v>0</v>
      </c>
      <c r="J129" s="148">
        <f t="shared" si="50"/>
        <v>0</v>
      </c>
      <c r="K129" s="148">
        <f t="shared" si="50"/>
        <v>0</v>
      </c>
      <c r="L129" s="148">
        <f t="shared" si="50"/>
        <v>0</v>
      </c>
      <c r="M129" s="148"/>
      <c r="N129" s="148">
        <f t="shared" si="50"/>
        <v>0</v>
      </c>
      <c r="O129" s="148">
        <f t="shared" si="50"/>
        <v>0</v>
      </c>
      <c r="P129" s="148">
        <f t="shared" si="50"/>
        <v>0</v>
      </c>
      <c r="Q129" s="148">
        <f t="shared" si="50"/>
        <v>0</v>
      </c>
      <c r="R129" s="148">
        <f t="shared" si="50"/>
        <v>0</v>
      </c>
      <c r="S129" s="148">
        <f t="shared" si="50"/>
        <v>0</v>
      </c>
    </row>
    <row r="130" spans="1:19" s="76" customFormat="1" ht="13.5" thickBot="1" x14ac:dyDescent="0.25">
      <c r="A130" s="183"/>
      <c r="B130" s="184"/>
      <c r="C130" s="185"/>
      <c r="D130" s="186"/>
      <c r="E130" s="185"/>
      <c r="F130" s="187"/>
      <c r="G130" s="188"/>
      <c r="H130" s="188"/>
      <c r="I130" s="189"/>
      <c r="P130" s="156"/>
      <c r="Q130" s="156"/>
    </row>
    <row r="131" spans="1:19" s="76" customFormat="1" ht="14.25" thickTop="1" thickBot="1" x14ac:dyDescent="0.25">
      <c r="A131" s="190" t="s">
        <v>29</v>
      </c>
      <c r="B131" s="191"/>
      <c r="C131" s="192"/>
      <c r="D131" s="192"/>
      <c r="E131" s="192"/>
      <c r="F131" s="192"/>
      <c r="G131" s="193">
        <f t="shared" ref="G131:S131" si="51">SUM(G117+G121+G125+G129)</f>
        <v>0</v>
      </c>
      <c r="H131" s="193">
        <f t="shared" si="51"/>
        <v>0</v>
      </c>
      <c r="I131" s="193">
        <f t="shared" si="51"/>
        <v>1000000</v>
      </c>
      <c r="J131" s="193">
        <f t="shared" si="51"/>
        <v>1000000</v>
      </c>
      <c r="K131" s="193">
        <f t="shared" si="51"/>
        <v>1000000</v>
      </c>
      <c r="L131" s="193">
        <f t="shared" si="51"/>
        <v>1000000</v>
      </c>
      <c r="M131" s="193">
        <f t="shared" si="51"/>
        <v>1000000</v>
      </c>
      <c r="N131" s="193">
        <f t="shared" si="51"/>
        <v>20000000</v>
      </c>
      <c r="O131" s="193">
        <f t="shared" si="51"/>
        <v>0</v>
      </c>
      <c r="P131" s="193">
        <f t="shared" si="51"/>
        <v>25000000</v>
      </c>
      <c r="Q131" s="193">
        <f t="shared" si="51"/>
        <v>25000000</v>
      </c>
      <c r="R131" s="193">
        <f t="shared" si="51"/>
        <v>25000000</v>
      </c>
      <c r="S131" s="193">
        <f t="shared" si="51"/>
        <v>0</v>
      </c>
    </row>
    <row r="132" spans="1:19" s="76" customFormat="1" ht="13.5" thickTop="1" x14ac:dyDescent="0.2">
      <c r="A132" s="934" t="s">
        <v>213</v>
      </c>
      <c r="B132" s="934"/>
      <c r="C132" s="934"/>
      <c r="D132" s="934"/>
      <c r="E132" s="934"/>
      <c r="F132" s="934"/>
      <c r="G132" s="934"/>
      <c r="H132" s="934"/>
      <c r="I132" s="934"/>
      <c r="J132" s="934"/>
      <c r="K132" s="934"/>
      <c r="L132" s="934"/>
      <c r="M132" s="934"/>
      <c r="N132" s="934"/>
      <c r="O132" s="934"/>
      <c r="P132" s="934"/>
      <c r="Q132" s="934"/>
      <c r="R132" s="934"/>
      <c r="S132" s="934"/>
    </row>
    <row r="133" spans="1:19" s="76" customFormat="1" x14ac:dyDescent="0.2">
      <c r="A133" s="939"/>
      <c r="B133" s="939"/>
      <c r="C133" s="939"/>
      <c r="D133" s="939"/>
      <c r="E133" s="939"/>
      <c r="F133" s="939"/>
      <c r="G133" s="939"/>
      <c r="H133" s="939"/>
      <c r="I133" s="939"/>
      <c r="J133" s="939"/>
      <c r="K133" s="939"/>
      <c r="L133" s="939"/>
      <c r="M133" s="939"/>
      <c r="N133" s="939"/>
      <c r="O133" s="939"/>
      <c r="P133" s="939"/>
      <c r="Q133" s="939"/>
      <c r="R133" s="939"/>
      <c r="S133" s="939"/>
    </row>
    <row r="134" spans="1:19" s="76" customFormat="1" ht="38.25" x14ac:dyDescent="0.2">
      <c r="A134" s="113" t="s">
        <v>1</v>
      </c>
      <c r="B134" s="5" t="s">
        <v>2</v>
      </c>
      <c r="C134" s="5" t="s">
        <v>3</v>
      </c>
      <c r="D134" s="126" t="s">
        <v>4</v>
      </c>
      <c r="E134" s="127" t="s">
        <v>5</v>
      </c>
      <c r="F134" s="126" t="s">
        <v>6</v>
      </c>
      <c r="G134" s="126" t="s">
        <v>7</v>
      </c>
      <c r="H134" s="126" t="s">
        <v>8</v>
      </c>
      <c r="I134" s="6" t="s">
        <v>9</v>
      </c>
      <c r="J134" s="6" t="s">
        <v>10</v>
      </c>
      <c r="K134" s="6" t="s">
        <v>11</v>
      </c>
      <c r="L134" s="6" t="s">
        <v>12</v>
      </c>
      <c r="M134" s="6" t="s">
        <v>13</v>
      </c>
      <c r="N134" s="6" t="s">
        <v>14</v>
      </c>
      <c r="O134" s="127" t="s">
        <v>15</v>
      </c>
      <c r="P134" s="127" t="s">
        <v>16</v>
      </c>
      <c r="Q134" s="127" t="s">
        <v>17</v>
      </c>
      <c r="R134" s="127" t="s">
        <v>18</v>
      </c>
      <c r="S134" s="127" t="s">
        <v>19</v>
      </c>
    </row>
    <row r="135" spans="1:19" s="76" customFormat="1" x14ac:dyDescent="0.2">
      <c r="A135" s="261" t="s">
        <v>20</v>
      </c>
      <c r="B135" s="198"/>
      <c r="C135" s="199"/>
      <c r="D135" s="199"/>
      <c r="E135" s="199"/>
      <c r="F135" s="199"/>
      <c r="G135" s="201"/>
      <c r="H135" s="201"/>
      <c r="I135" s="201"/>
      <c r="J135" s="201"/>
      <c r="K135" s="201"/>
      <c r="L135" s="201"/>
      <c r="M135" s="201"/>
      <c r="N135" s="201"/>
      <c r="O135" s="201"/>
      <c r="P135" s="201"/>
      <c r="Q135" s="201"/>
      <c r="R135" s="201"/>
      <c r="S135" s="203"/>
    </row>
    <row r="136" spans="1:19" s="76" customFormat="1" ht="43.5" customHeight="1" x14ac:dyDescent="0.2">
      <c r="A136" s="337" t="s">
        <v>214</v>
      </c>
      <c r="B136" s="205" t="s">
        <v>215</v>
      </c>
      <c r="C136" s="338" t="s">
        <v>216</v>
      </c>
      <c r="D136" s="339" t="s">
        <v>217</v>
      </c>
      <c r="E136" s="340" t="s">
        <v>218</v>
      </c>
      <c r="F136" s="208" t="s">
        <v>36</v>
      </c>
      <c r="G136" s="220"/>
      <c r="H136" s="220">
        <v>19200</v>
      </c>
      <c r="I136" s="220">
        <v>50000</v>
      </c>
      <c r="J136" s="220"/>
      <c r="K136" s="220"/>
      <c r="L136" s="220"/>
      <c r="M136" s="220"/>
      <c r="N136" s="220"/>
      <c r="O136" s="220"/>
      <c r="P136" s="214">
        <f>SUM(I136:O136)</f>
        <v>50000</v>
      </c>
      <c r="Q136" s="214">
        <f>SUM(P136-G136)</f>
        <v>50000</v>
      </c>
      <c r="R136" s="214">
        <f>SUM(Q136-O136)</f>
        <v>50000</v>
      </c>
      <c r="S136" s="214">
        <f>H136</f>
        <v>19200</v>
      </c>
    </row>
    <row r="137" spans="1:19" s="76" customFormat="1" ht="42.75" customHeight="1" x14ac:dyDescent="0.2">
      <c r="A137" s="337"/>
      <c r="B137" s="205"/>
      <c r="C137" s="338"/>
      <c r="D137" s="339"/>
      <c r="E137" s="340"/>
      <c r="F137" s="208"/>
      <c r="G137" s="220"/>
      <c r="H137" s="220"/>
      <c r="I137" s="220"/>
      <c r="J137" s="220"/>
      <c r="K137" s="220"/>
      <c r="L137" s="220"/>
      <c r="M137" s="220"/>
      <c r="N137" s="220"/>
      <c r="O137" s="220"/>
      <c r="P137" s="214">
        <f>SUM(I137:O137)</f>
        <v>0</v>
      </c>
      <c r="Q137" s="214">
        <f>SUM(P137-G137)</f>
        <v>0</v>
      </c>
      <c r="R137" s="214">
        <f>SUM(Q137-O137)</f>
        <v>0</v>
      </c>
      <c r="S137" s="214"/>
    </row>
    <row r="138" spans="1:19" s="76" customFormat="1" x14ac:dyDescent="0.2">
      <c r="A138" s="223"/>
      <c r="B138" s="225"/>
      <c r="C138" s="223"/>
      <c r="D138" s="223"/>
      <c r="E138" s="231"/>
      <c r="F138" s="226"/>
      <c r="G138" s="200">
        <f t="shared" ref="G138:K138" si="52">SUM(G136:G137)</f>
        <v>0</v>
      </c>
      <c r="H138" s="200">
        <f t="shared" si="52"/>
        <v>19200</v>
      </c>
      <c r="I138" s="200">
        <f t="shared" si="52"/>
        <v>50000</v>
      </c>
      <c r="J138" s="200">
        <f t="shared" si="52"/>
        <v>0</v>
      </c>
      <c r="K138" s="200">
        <f t="shared" si="52"/>
        <v>0</v>
      </c>
      <c r="L138" s="200"/>
      <c r="M138" s="200"/>
      <c r="N138" s="200">
        <f t="shared" ref="N138:S138" si="53">SUM(N136:N137)</f>
        <v>0</v>
      </c>
      <c r="O138" s="200">
        <f t="shared" si="53"/>
        <v>0</v>
      </c>
      <c r="P138" s="200">
        <f t="shared" si="53"/>
        <v>50000</v>
      </c>
      <c r="Q138" s="200">
        <f t="shared" si="53"/>
        <v>50000</v>
      </c>
      <c r="R138" s="200">
        <f t="shared" si="53"/>
        <v>50000</v>
      </c>
      <c r="S138" s="200">
        <f t="shared" si="53"/>
        <v>19200</v>
      </c>
    </row>
    <row r="139" spans="1:19" s="76" customFormat="1" x14ac:dyDescent="0.2">
      <c r="A139" s="223"/>
      <c r="B139" s="225"/>
      <c r="C139" s="223"/>
      <c r="D139" s="226"/>
      <c r="E139" s="223"/>
      <c r="F139" s="226"/>
      <c r="G139" s="228"/>
      <c r="H139" s="228"/>
      <c r="I139" s="223"/>
      <c r="J139" s="223"/>
      <c r="K139" s="223"/>
      <c r="L139" s="223"/>
      <c r="M139" s="223"/>
      <c r="N139" s="223"/>
      <c r="O139" s="223"/>
      <c r="P139" s="230"/>
      <c r="Q139" s="230"/>
      <c r="R139" s="223"/>
      <c r="S139" s="223"/>
    </row>
    <row r="140" spans="1:19" s="76" customFormat="1" x14ac:dyDescent="0.2">
      <c r="A140" s="261" t="s">
        <v>25</v>
      </c>
      <c r="B140" s="198"/>
      <c r="C140" s="199"/>
      <c r="D140" s="199"/>
      <c r="E140" s="199"/>
      <c r="F140" s="199"/>
      <c r="G140" s="201"/>
      <c r="H140" s="201"/>
      <c r="I140" s="201"/>
      <c r="J140" s="201"/>
      <c r="K140" s="201"/>
      <c r="L140" s="201"/>
      <c r="M140" s="201"/>
      <c r="N140" s="201"/>
      <c r="O140" s="201"/>
      <c r="P140" s="201"/>
      <c r="Q140" s="201"/>
      <c r="R140" s="201"/>
      <c r="S140" s="201"/>
    </row>
    <row r="141" spans="1:19" s="76" customFormat="1" x14ac:dyDescent="0.2">
      <c r="A141" s="204"/>
      <c r="B141" s="205"/>
      <c r="C141" s="215"/>
      <c r="D141" s="241"/>
      <c r="E141" s="242"/>
      <c r="F141" s="215"/>
      <c r="G141" s="213"/>
      <c r="H141" s="272"/>
      <c r="I141" s="341"/>
      <c r="J141" s="213"/>
      <c r="K141" s="273"/>
      <c r="L141" s="273"/>
      <c r="M141" s="273"/>
      <c r="N141" s="213"/>
      <c r="O141" s="213"/>
      <c r="P141" s="214"/>
      <c r="Q141" s="214"/>
      <c r="R141" s="214"/>
      <c r="S141" s="214"/>
    </row>
    <row r="142" spans="1:19" s="76" customFormat="1" x14ac:dyDescent="0.2">
      <c r="A142" s="223"/>
      <c r="B142" s="225"/>
      <c r="C142" s="223"/>
      <c r="D142" s="226"/>
      <c r="E142" s="231"/>
      <c r="F142" s="226"/>
      <c r="G142" s="200">
        <f t="shared" ref="G142:K142" si="54">SUM(G141:G141)</f>
        <v>0</v>
      </c>
      <c r="H142" s="200">
        <f t="shared" si="54"/>
        <v>0</v>
      </c>
      <c r="I142" s="200">
        <f t="shared" si="54"/>
        <v>0</v>
      </c>
      <c r="J142" s="200">
        <f t="shared" si="54"/>
        <v>0</v>
      </c>
      <c r="K142" s="200">
        <f t="shared" si="54"/>
        <v>0</v>
      </c>
      <c r="L142" s="200"/>
      <c r="M142" s="200"/>
      <c r="N142" s="200">
        <f t="shared" ref="N142:S142" si="55">SUM(N141:N141)</f>
        <v>0</v>
      </c>
      <c r="O142" s="200">
        <f t="shared" si="55"/>
        <v>0</v>
      </c>
      <c r="P142" s="200">
        <f t="shared" si="55"/>
        <v>0</v>
      </c>
      <c r="Q142" s="200">
        <f t="shared" si="55"/>
        <v>0</v>
      </c>
      <c r="R142" s="200">
        <f t="shared" si="55"/>
        <v>0</v>
      </c>
      <c r="S142" s="200">
        <f t="shared" si="55"/>
        <v>0</v>
      </c>
    </row>
    <row r="143" spans="1:19" s="76" customFormat="1" x14ac:dyDescent="0.2">
      <c r="A143" s="223"/>
      <c r="B143" s="225"/>
      <c r="C143" s="223"/>
      <c r="D143" s="226"/>
      <c r="E143" s="223"/>
      <c r="F143" s="226"/>
      <c r="G143" s="228"/>
      <c r="H143" s="228"/>
      <c r="I143" s="223"/>
      <c r="J143" s="223"/>
      <c r="K143" s="223"/>
      <c r="L143" s="223"/>
      <c r="M143" s="223"/>
      <c r="N143" s="223"/>
      <c r="O143" s="233"/>
      <c r="P143" s="228"/>
      <c r="Q143" s="228"/>
      <c r="R143" s="223"/>
      <c r="S143" s="223"/>
    </row>
    <row r="144" spans="1:19" s="76" customFormat="1" x14ac:dyDescent="0.2">
      <c r="A144" s="261" t="s">
        <v>26</v>
      </c>
      <c r="B144" s="198"/>
      <c r="C144" s="199"/>
      <c r="D144" s="199"/>
      <c r="E144" s="199"/>
      <c r="F144" s="199"/>
      <c r="G144" s="201"/>
      <c r="H144" s="201"/>
      <c r="I144" s="201"/>
      <c r="J144" s="201"/>
      <c r="K144" s="201"/>
      <c r="L144" s="201"/>
      <c r="M144" s="201"/>
      <c r="N144" s="201"/>
      <c r="O144" s="201"/>
      <c r="P144" s="201"/>
      <c r="Q144" s="201"/>
      <c r="R144" s="201"/>
      <c r="S144" s="201"/>
    </row>
    <row r="145" spans="1:19" s="76" customFormat="1" ht="35.25" customHeight="1" x14ac:dyDescent="0.2">
      <c r="A145" s="215" t="s">
        <v>219</v>
      </c>
      <c r="B145" s="205" t="s">
        <v>220</v>
      </c>
      <c r="C145" s="215" t="s">
        <v>221</v>
      </c>
      <c r="D145" s="241">
        <v>3</v>
      </c>
      <c r="E145" s="242" t="s">
        <v>43</v>
      </c>
      <c r="F145" s="282" t="s">
        <v>36</v>
      </c>
      <c r="G145" s="213"/>
      <c r="H145" s="342"/>
      <c r="I145" s="341"/>
      <c r="J145" s="341"/>
      <c r="K145" s="341">
        <v>40000</v>
      </c>
      <c r="L145" s="341"/>
      <c r="M145" s="341"/>
      <c r="N145" s="341"/>
      <c r="O145" s="213"/>
      <c r="P145" s="214">
        <f>SUM(I145:O145)</f>
        <v>40000</v>
      </c>
      <c r="Q145" s="214">
        <f>SUM(P145-G145)</f>
        <v>40000</v>
      </c>
      <c r="R145" s="214">
        <f t="shared" ref="R145:R148" si="56">SUM(Q145-O145)</f>
        <v>40000</v>
      </c>
      <c r="S145" s="214">
        <f>H145</f>
        <v>0</v>
      </c>
    </row>
    <row r="146" spans="1:19" s="76" customFormat="1" ht="48" customHeight="1" x14ac:dyDescent="0.2">
      <c r="A146" s="215" t="s">
        <v>222</v>
      </c>
      <c r="B146" s="205" t="s">
        <v>215</v>
      </c>
      <c r="C146" s="215" t="s">
        <v>223</v>
      </c>
      <c r="D146" s="241">
        <v>7</v>
      </c>
      <c r="E146" s="242" t="s">
        <v>43</v>
      </c>
      <c r="F146" s="282" t="s">
        <v>36</v>
      </c>
      <c r="G146" s="213"/>
      <c r="H146" s="342"/>
      <c r="I146" s="341">
        <v>50000</v>
      </c>
      <c r="J146" s="341"/>
      <c r="K146" s="341"/>
      <c r="L146" s="341"/>
      <c r="M146" s="341"/>
      <c r="N146" s="341"/>
      <c r="O146" s="213"/>
      <c r="P146" s="214">
        <f>SUM(I146:O146)</f>
        <v>50000</v>
      </c>
      <c r="Q146" s="214">
        <f>SUM(P146-G146)</f>
        <v>50000</v>
      </c>
      <c r="R146" s="214">
        <f t="shared" si="56"/>
        <v>50000</v>
      </c>
      <c r="S146" s="214">
        <f>H146</f>
        <v>0</v>
      </c>
    </row>
    <row r="147" spans="1:19" s="76" customFormat="1" ht="58.5" customHeight="1" x14ac:dyDescent="0.2">
      <c r="A147" s="204" t="s">
        <v>224</v>
      </c>
      <c r="B147" s="205" t="s">
        <v>225</v>
      </c>
      <c r="C147" s="215" t="s">
        <v>226</v>
      </c>
      <c r="D147" s="241">
        <v>7</v>
      </c>
      <c r="E147" s="242" t="s">
        <v>218</v>
      </c>
      <c r="F147" s="282" t="s">
        <v>36</v>
      </c>
      <c r="G147" s="213"/>
      <c r="H147" s="272"/>
      <c r="I147" s="213">
        <v>20000</v>
      </c>
      <c r="J147" s="213">
        <v>20000</v>
      </c>
      <c r="K147" s="341">
        <v>20000</v>
      </c>
      <c r="L147" s="341"/>
      <c r="M147" s="341"/>
      <c r="N147" s="341"/>
      <c r="O147" s="213"/>
      <c r="P147" s="214">
        <f>SUM(I147:O147)</f>
        <v>60000</v>
      </c>
      <c r="Q147" s="214">
        <f>SUM(P147-G147)</f>
        <v>60000</v>
      </c>
      <c r="R147" s="214">
        <f t="shared" si="56"/>
        <v>60000</v>
      </c>
      <c r="S147" s="214">
        <f>H147</f>
        <v>0</v>
      </c>
    </row>
    <row r="148" spans="1:19" s="76" customFormat="1" ht="62.25" customHeight="1" x14ac:dyDescent="0.2">
      <c r="A148" s="215" t="s">
        <v>227</v>
      </c>
      <c r="B148" s="205" t="s">
        <v>225</v>
      </c>
      <c r="C148" s="215" t="s">
        <v>228</v>
      </c>
      <c r="D148" s="241">
        <v>3</v>
      </c>
      <c r="E148" s="242" t="s">
        <v>218</v>
      </c>
      <c r="F148" s="282" t="s">
        <v>36</v>
      </c>
      <c r="G148" s="213"/>
      <c r="H148" s="342"/>
      <c r="I148" s="341"/>
      <c r="J148" s="341">
        <v>25000</v>
      </c>
      <c r="K148" s="341"/>
      <c r="L148" s="341"/>
      <c r="M148" s="341">
        <v>27000</v>
      </c>
      <c r="N148" s="341"/>
      <c r="O148" s="213"/>
      <c r="P148" s="214">
        <f>SUM(I148:O148)</f>
        <v>52000</v>
      </c>
      <c r="Q148" s="214">
        <f>SUM(P148-G148)</f>
        <v>52000</v>
      </c>
      <c r="R148" s="214">
        <f t="shared" si="56"/>
        <v>52000</v>
      </c>
      <c r="S148" s="214"/>
    </row>
    <row r="149" spans="1:19" s="76" customFormat="1" x14ac:dyDescent="0.2">
      <c r="A149" s="223"/>
      <c r="B149" s="225"/>
      <c r="C149" s="223"/>
      <c r="D149" s="226"/>
      <c r="E149" s="231"/>
      <c r="F149" s="226"/>
      <c r="G149" s="200">
        <f t="shared" ref="G149:S149" si="57">SUM(G145:G148)</f>
        <v>0</v>
      </c>
      <c r="H149" s="200">
        <f t="shared" si="57"/>
        <v>0</v>
      </c>
      <c r="I149" s="200">
        <f t="shared" si="57"/>
        <v>70000</v>
      </c>
      <c r="J149" s="200">
        <f t="shared" si="57"/>
        <v>45000</v>
      </c>
      <c r="K149" s="200">
        <f t="shared" si="57"/>
        <v>60000</v>
      </c>
      <c r="L149" s="200">
        <f t="shared" si="57"/>
        <v>0</v>
      </c>
      <c r="M149" s="200">
        <f t="shared" si="57"/>
        <v>27000</v>
      </c>
      <c r="N149" s="200">
        <f t="shared" si="57"/>
        <v>0</v>
      </c>
      <c r="O149" s="200">
        <f t="shared" si="57"/>
        <v>0</v>
      </c>
      <c r="P149" s="200">
        <f t="shared" si="57"/>
        <v>202000</v>
      </c>
      <c r="Q149" s="200">
        <f t="shared" si="57"/>
        <v>202000</v>
      </c>
      <c r="R149" s="200">
        <f t="shared" si="57"/>
        <v>202000</v>
      </c>
      <c r="S149" s="200">
        <f t="shared" si="57"/>
        <v>0</v>
      </c>
    </row>
    <row r="150" spans="1:19" s="76" customFormat="1" x14ac:dyDescent="0.2">
      <c r="A150" s="223"/>
      <c r="B150" s="225"/>
      <c r="C150" s="223"/>
      <c r="D150" s="226"/>
      <c r="E150" s="223"/>
      <c r="F150" s="226"/>
      <c r="G150" s="228"/>
      <c r="H150" s="228"/>
      <c r="I150" s="223"/>
      <c r="J150" s="223"/>
      <c r="K150" s="223"/>
      <c r="L150" s="223"/>
      <c r="M150" s="223"/>
      <c r="N150" s="223"/>
      <c r="O150" s="223"/>
      <c r="P150" s="228"/>
      <c r="Q150" s="228"/>
      <c r="R150" s="228"/>
      <c r="S150" s="223"/>
    </row>
    <row r="151" spans="1:19" s="76" customFormat="1" x14ac:dyDescent="0.2">
      <c r="A151" s="261" t="s">
        <v>27</v>
      </c>
      <c r="B151" s="198"/>
      <c r="C151" s="199"/>
      <c r="D151" s="199"/>
      <c r="E151" s="199"/>
      <c r="F151" s="199"/>
      <c r="G151" s="201"/>
      <c r="H151" s="201"/>
      <c r="I151" s="201"/>
      <c r="J151" s="201"/>
      <c r="K151" s="201"/>
      <c r="L151" s="201"/>
      <c r="M151" s="201"/>
      <c r="N151" s="201"/>
      <c r="O151" s="201"/>
      <c r="P151" s="201"/>
      <c r="Q151" s="201" t="s">
        <v>28</v>
      </c>
      <c r="R151" s="201"/>
      <c r="S151" s="203"/>
    </row>
    <row r="152" spans="1:19" s="76" customFormat="1" ht="89.25" x14ac:dyDescent="0.2">
      <c r="A152" s="215" t="s">
        <v>229</v>
      </c>
      <c r="B152" s="205" t="s">
        <v>220</v>
      </c>
      <c r="C152" s="215" t="s">
        <v>230</v>
      </c>
      <c r="D152" s="241">
        <v>15</v>
      </c>
      <c r="E152" s="242" t="s">
        <v>36</v>
      </c>
      <c r="F152" s="215" t="s">
        <v>36</v>
      </c>
      <c r="G152" s="212"/>
      <c r="H152" s="220"/>
      <c r="I152" s="213">
        <v>25000</v>
      </c>
      <c r="J152" s="213"/>
      <c r="K152" s="273"/>
      <c r="L152" s="273"/>
      <c r="M152" s="273"/>
      <c r="N152" s="213"/>
      <c r="O152" s="213"/>
      <c r="P152" s="214">
        <f>SUM(I152:O152)</f>
        <v>25000</v>
      </c>
      <c r="Q152" s="214">
        <f>SUM(P152-G152)</f>
        <v>25000</v>
      </c>
      <c r="R152" s="214">
        <f>SUM(Q152-O152)</f>
        <v>25000</v>
      </c>
      <c r="S152" s="214">
        <f>H152</f>
        <v>0</v>
      </c>
    </row>
    <row r="153" spans="1:19" s="76" customFormat="1" x14ac:dyDescent="0.2">
      <c r="A153" s="343"/>
      <c r="B153" s="205"/>
      <c r="C153" s="245"/>
      <c r="D153" s="246"/>
      <c r="E153" s="245"/>
      <c r="F153" s="246"/>
      <c r="G153" s="200">
        <f>SUM(G141:G152)</f>
        <v>0</v>
      </c>
      <c r="H153" s="200">
        <f>SUM(H141:H152)</f>
        <v>0</v>
      </c>
      <c r="I153" s="200">
        <f t="shared" ref="I153:R153" si="58">SUM(I152)</f>
        <v>25000</v>
      </c>
      <c r="J153" s="200">
        <f t="shared" si="58"/>
        <v>0</v>
      </c>
      <c r="K153" s="200">
        <f t="shared" si="58"/>
        <v>0</v>
      </c>
      <c r="L153" s="200">
        <f t="shared" si="58"/>
        <v>0</v>
      </c>
      <c r="M153" s="200"/>
      <c r="N153" s="200">
        <f t="shared" si="58"/>
        <v>0</v>
      </c>
      <c r="O153" s="200">
        <f t="shared" si="58"/>
        <v>0</v>
      </c>
      <c r="P153" s="200">
        <f t="shared" si="58"/>
        <v>25000</v>
      </c>
      <c r="Q153" s="200">
        <f t="shared" si="58"/>
        <v>25000</v>
      </c>
      <c r="R153" s="200">
        <f t="shared" si="58"/>
        <v>25000</v>
      </c>
      <c r="S153" s="200">
        <f>SUM(S152:S152)</f>
        <v>0</v>
      </c>
    </row>
    <row r="154" spans="1:19" s="76" customFormat="1" ht="13.5" thickBot="1" x14ac:dyDescent="0.25">
      <c r="A154" s="344"/>
      <c r="B154" s="248"/>
      <c r="C154" s="249"/>
      <c r="D154" s="250"/>
      <c r="E154" s="249"/>
      <c r="F154" s="250"/>
      <c r="G154" s="252"/>
      <c r="H154" s="252"/>
      <c r="I154" s="254"/>
      <c r="J154" s="254"/>
      <c r="K154" s="254"/>
      <c r="L154" s="254"/>
      <c r="M154" s="254"/>
      <c r="N154" s="254"/>
      <c r="O154" s="254"/>
      <c r="P154" s="255"/>
      <c r="Q154" s="255"/>
      <c r="R154" s="254"/>
      <c r="S154" s="254"/>
    </row>
    <row r="155" spans="1:19" s="76" customFormat="1" ht="14.25" thickTop="1" thickBot="1" x14ac:dyDescent="0.25">
      <c r="A155" s="334" t="s">
        <v>29</v>
      </c>
      <c r="B155" s="257"/>
      <c r="C155" s="258"/>
      <c r="D155" s="258"/>
      <c r="E155" s="258"/>
      <c r="F155" s="258"/>
      <c r="G155" s="259">
        <f t="shared" ref="G155:S155" si="59">SUM(G138+G142+G149+G153)</f>
        <v>0</v>
      </c>
      <c r="H155" s="259">
        <f t="shared" si="59"/>
        <v>19200</v>
      </c>
      <c r="I155" s="259">
        <f t="shared" si="59"/>
        <v>145000</v>
      </c>
      <c r="J155" s="259">
        <f t="shared" si="59"/>
        <v>45000</v>
      </c>
      <c r="K155" s="259">
        <f t="shared" si="59"/>
        <v>60000</v>
      </c>
      <c r="L155" s="259">
        <f t="shared" si="59"/>
        <v>0</v>
      </c>
      <c r="M155" s="259">
        <f t="shared" si="59"/>
        <v>27000</v>
      </c>
      <c r="N155" s="259">
        <f t="shared" si="59"/>
        <v>0</v>
      </c>
      <c r="O155" s="259">
        <f t="shared" si="59"/>
        <v>0</v>
      </c>
      <c r="P155" s="259">
        <f t="shared" si="59"/>
        <v>277000</v>
      </c>
      <c r="Q155" s="259">
        <f t="shared" si="59"/>
        <v>277000</v>
      </c>
      <c r="R155" s="259">
        <f t="shared" si="59"/>
        <v>277000</v>
      </c>
      <c r="S155" s="259">
        <f t="shared" si="59"/>
        <v>19200</v>
      </c>
    </row>
    <row r="156" spans="1:19" s="76" customFormat="1" ht="13.5" thickTop="1" x14ac:dyDescent="0.2">
      <c r="A156" s="934" t="s">
        <v>424</v>
      </c>
      <c r="B156" s="934"/>
      <c r="C156" s="934"/>
      <c r="D156" s="934"/>
      <c r="E156" s="934"/>
      <c r="F156" s="934"/>
      <c r="G156" s="934"/>
      <c r="H156" s="934"/>
      <c r="I156" s="934"/>
      <c r="J156" s="934"/>
      <c r="K156" s="934"/>
      <c r="L156" s="934"/>
      <c r="M156" s="934"/>
      <c r="N156" s="934"/>
      <c r="O156" s="934"/>
      <c r="P156" s="934"/>
      <c r="Q156" s="934"/>
      <c r="R156" s="934"/>
      <c r="S156" s="934"/>
    </row>
    <row r="157" spans="1:19" s="76" customFormat="1" x14ac:dyDescent="0.2">
      <c r="A157" s="939"/>
      <c r="B157" s="939"/>
      <c r="C157" s="939"/>
      <c r="D157" s="939"/>
      <c r="E157" s="939"/>
      <c r="F157" s="939"/>
      <c r="G157" s="939"/>
      <c r="H157" s="939"/>
      <c r="I157" s="939"/>
      <c r="J157" s="939"/>
      <c r="K157" s="939"/>
      <c r="L157" s="939"/>
      <c r="M157" s="939"/>
      <c r="N157" s="939"/>
      <c r="O157" s="939"/>
      <c r="P157" s="939"/>
      <c r="Q157" s="939"/>
      <c r="R157" s="939"/>
      <c r="S157" s="939"/>
    </row>
    <row r="158" spans="1:19" s="76" customFormat="1" ht="38.25" x14ac:dyDescent="0.2">
      <c r="A158" s="113" t="s">
        <v>1</v>
      </c>
      <c r="B158" s="5" t="s">
        <v>2</v>
      </c>
      <c r="C158" s="5" t="s">
        <v>3</v>
      </c>
      <c r="D158" s="126" t="s">
        <v>4</v>
      </c>
      <c r="E158" s="127" t="s">
        <v>5</v>
      </c>
      <c r="F158" s="126" t="s">
        <v>6</v>
      </c>
      <c r="G158" s="126" t="s">
        <v>7</v>
      </c>
      <c r="H158" s="126" t="s">
        <v>8</v>
      </c>
      <c r="I158" s="6" t="s">
        <v>9</v>
      </c>
      <c r="J158" s="6" t="s">
        <v>10</v>
      </c>
      <c r="K158" s="6" t="s">
        <v>11</v>
      </c>
      <c r="L158" s="6" t="s">
        <v>12</v>
      </c>
      <c r="M158" s="6" t="s">
        <v>13</v>
      </c>
      <c r="N158" s="6" t="s">
        <v>14</v>
      </c>
      <c r="O158" s="127" t="s">
        <v>15</v>
      </c>
      <c r="P158" s="127" t="s">
        <v>16</v>
      </c>
      <c r="Q158" s="127" t="s">
        <v>17</v>
      </c>
      <c r="R158" s="127" t="s">
        <v>18</v>
      </c>
      <c r="S158" s="127" t="s">
        <v>19</v>
      </c>
    </row>
    <row r="159" spans="1:19" s="76" customFormat="1" x14ac:dyDescent="0.2">
      <c r="A159" s="261" t="s">
        <v>20</v>
      </c>
      <c r="B159" s="198"/>
      <c r="C159" s="199"/>
      <c r="D159" s="199"/>
      <c r="E159" s="199"/>
      <c r="F159" s="199"/>
      <c r="G159" s="201"/>
      <c r="H159" s="201"/>
      <c r="I159" s="201"/>
      <c r="J159" s="201"/>
      <c r="K159" s="201"/>
      <c r="L159" s="201"/>
      <c r="M159" s="201"/>
      <c r="N159" s="201"/>
      <c r="O159" s="201"/>
      <c r="P159" s="201"/>
      <c r="Q159" s="201"/>
      <c r="R159" s="201"/>
      <c r="S159" s="203"/>
    </row>
    <row r="160" spans="1:19" s="76" customFormat="1" ht="21" customHeight="1" x14ac:dyDescent="0.2">
      <c r="A160" s="345" t="s">
        <v>425</v>
      </c>
      <c r="B160" s="234" t="s">
        <v>22</v>
      </c>
      <c r="C160" s="346" t="s">
        <v>426</v>
      </c>
      <c r="D160" s="312">
        <v>40</v>
      </c>
      <c r="E160" s="347" t="s">
        <v>427</v>
      </c>
      <c r="F160" s="57"/>
      <c r="G160" s="220">
        <v>0</v>
      </c>
      <c r="H160" s="220">
        <v>7357</v>
      </c>
      <c r="I160" s="220">
        <v>1700000</v>
      </c>
      <c r="J160" s="220"/>
      <c r="K160" s="220"/>
      <c r="L160" s="220"/>
      <c r="M160" s="220"/>
      <c r="N160" s="220"/>
      <c r="O160" s="220">
        <v>255000</v>
      </c>
      <c r="P160" s="214">
        <f t="shared" ref="P160:P166" si="60">SUM(I160:O160)</f>
        <v>1955000</v>
      </c>
      <c r="Q160" s="214">
        <f t="shared" ref="Q160:Q166" si="61">SUM(P160-G160)</f>
        <v>1955000</v>
      </c>
      <c r="R160" s="214">
        <f t="shared" ref="R160:R166" si="62">SUM(Q160-O160)</f>
        <v>1700000</v>
      </c>
      <c r="S160" s="214">
        <f t="shared" ref="S160:S166" si="63">H160</f>
        <v>7357</v>
      </c>
    </row>
    <row r="161" spans="1:19" s="76" customFormat="1" ht="21" customHeight="1" x14ac:dyDescent="0.2">
      <c r="A161" s="345" t="s">
        <v>428</v>
      </c>
      <c r="B161" s="234" t="s">
        <v>22</v>
      </c>
      <c r="C161" s="346" t="s">
        <v>429</v>
      </c>
      <c r="D161" s="312">
        <v>40</v>
      </c>
      <c r="E161" s="347" t="s">
        <v>427</v>
      </c>
      <c r="F161" s="57" t="s">
        <v>430</v>
      </c>
      <c r="G161" s="220"/>
      <c r="H161" s="220">
        <v>9098</v>
      </c>
      <c r="I161" s="220">
        <v>500000</v>
      </c>
      <c r="J161" s="220"/>
      <c r="K161" s="220"/>
      <c r="L161" s="220"/>
      <c r="M161" s="220"/>
      <c r="N161" s="220"/>
      <c r="O161" s="220">
        <v>579225</v>
      </c>
      <c r="P161" s="214">
        <f t="shared" ref="P161" si="64">SUM(I161:O161)</f>
        <v>1079225</v>
      </c>
      <c r="Q161" s="214">
        <f t="shared" ref="Q161" si="65">SUM(P161-G161)</f>
        <v>1079225</v>
      </c>
      <c r="R161" s="214">
        <f t="shared" si="62"/>
        <v>500000</v>
      </c>
      <c r="S161" s="214">
        <f t="shared" si="63"/>
        <v>9098</v>
      </c>
    </row>
    <row r="162" spans="1:19" s="76" customFormat="1" ht="21" customHeight="1" x14ac:dyDescent="0.2">
      <c r="A162" s="345" t="s">
        <v>431</v>
      </c>
      <c r="B162" s="234" t="s">
        <v>22</v>
      </c>
      <c r="C162" s="346" t="s">
        <v>429</v>
      </c>
      <c r="D162" s="312">
        <v>40</v>
      </c>
      <c r="E162" s="347" t="s">
        <v>427</v>
      </c>
      <c r="F162" s="57" t="s">
        <v>430</v>
      </c>
      <c r="G162" s="220">
        <v>400000</v>
      </c>
      <c r="H162" s="220">
        <v>15650</v>
      </c>
      <c r="I162" s="220">
        <v>250000</v>
      </c>
      <c r="J162" s="220">
        <v>2618561</v>
      </c>
      <c r="K162" s="220"/>
      <c r="L162" s="220"/>
      <c r="M162" s="220"/>
      <c r="N162" s="220"/>
      <c r="O162" s="220">
        <v>0</v>
      </c>
      <c r="P162" s="214">
        <f t="shared" si="60"/>
        <v>2868561</v>
      </c>
      <c r="Q162" s="214">
        <f t="shared" si="61"/>
        <v>2468561</v>
      </c>
      <c r="R162" s="214">
        <f t="shared" si="62"/>
        <v>2468561</v>
      </c>
      <c r="S162" s="214">
        <f t="shared" si="63"/>
        <v>15650</v>
      </c>
    </row>
    <row r="163" spans="1:19" s="76" customFormat="1" ht="21" customHeight="1" x14ac:dyDescent="0.2">
      <c r="A163" s="345" t="s">
        <v>432</v>
      </c>
      <c r="B163" s="234" t="s">
        <v>33</v>
      </c>
      <c r="C163" s="346" t="s">
        <v>433</v>
      </c>
      <c r="D163" s="312">
        <v>40</v>
      </c>
      <c r="E163" s="347" t="s">
        <v>427</v>
      </c>
      <c r="F163" s="57" t="s">
        <v>434</v>
      </c>
      <c r="G163" s="220">
        <v>1368314</v>
      </c>
      <c r="H163" s="220">
        <v>1475</v>
      </c>
      <c r="I163" s="220">
        <v>1368314</v>
      </c>
      <c r="J163" s="220"/>
      <c r="K163" s="220"/>
      <c r="L163" s="220"/>
      <c r="M163" s="220"/>
      <c r="N163" s="220"/>
      <c r="O163" s="220">
        <v>143802</v>
      </c>
      <c r="P163" s="214">
        <f t="shared" si="60"/>
        <v>1512116</v>
      </c>
      <c r="Q163" s="214">
        <f t="shared" si="61"/>
        <v>143802</v>
      </c>
      <c r="R163" s="214">
        <f t="shared" si="62"/>
        <v>0</v>
      </c>
      <c r="S163" s="214">
        <f t="shared" si="63"/>
        <v>1475</v>
      </c>
    </row>
    <row r="164" spans="1:19" s="76" customFormat="1" ht="21" customHeight="1" x14ac:dyDescent="0.2">
      <c r="A164" s="345" t="s">
        <v>435</v>
      </c>
      <c r="B164" s="234" t="s">
        <v>33</v>
      </c>
      <c r="C164" s="346" t="s">
        <v>436</v>
      </c>
      <c r="D164" s="312">
        <v>40</v>
      </c>
      <c r="E164" s="347" t="s">
        <v>427</v>
      </c>
      <c r="F164" s="57" t="s">
        <v>437</v>
      </c>
      <c r="G164" s="220">
        <v>0</v>
      </c>
      <c r="H164" s="220">
        <v>1195</v>
      </c>
      <c r="I164" s="220">
        <v>50000</v>
      </c>
      <c r="J164" s="220">
        <v>250000</v>
      </c>
      <c r="K164" s="220"/>
      <c r="L164" s="220"/>
      <c r="M164" s="220"/>
      <c r="N164" s="220"/>
      <c r="O164" s="220">
        <v>0</v>
      </c>
      <c r="P164" s="214">
        <f t="shared" ref="P164:P165" si="66">SUM(I164:O164)</f>
        <v>300000</v>
      </c>
      <c r="Q164" s="214">
        <f t="shared" ref="Q164:Q165" si="67">SUM(P164-G164)</f>
        <v>300000</v>
      </c>
      <c r="R164" s="214">
        <f t="shared" si="62"/>
        <v>300000</v>
      </c>
      <c r="S164" s="214">
        <f t="shared" si="63"/>
        <v>1195</v>
      </c>
    </row>
    <row r="165" spans="1:19" s="76" customFormat="1" ht="21" customHeight="1" x14ac:dyDescent="0.2">
      <c r="A165" s="345" t="s">
        <v>598</v>
      </c>
      <c r="B165" s="234" t="s">
        <v>33</v>
      </c>
      <c r="C165" s="346" t="s">
        <v>599</v>
      </c>
      <c r="D165" s="312">
        <v>40</v>
      </c>
      <c r="E165" s="347" t="s">
        <v>218</v>
      </c>
      <c r="F165" s="57"/>
      <c r="G165" s="220"/>
      <c r="H165" s="220">
        <v>2000</v>
      </c>
      <c r="I165" s="220">
        <v>1600000</v>
      </c>
      <c r="J165" s="220">
        <v>800000</v>
      </c>
      <c r="K165" s="220"/>
      <c r="L165" s="220"/>
      <c r="M165" s="220"/>
      <c r="N165" s="220"/>
      <c r="O165" s="220">
        <v>0</v>
      </c>
      <c r="P165" s="214">
        <f t="shared" si="66"/>
        <v>2400000</v>
      </c>
      <c r="Q165" s="214">
        <f t="shared" si="67"/>
        <v>2400000</v>
      </c>
      <c r="R165" s="214">
        <f t="shared" si="62"/>
        <v>2400000</v>
      </c>
      <c r="S165" s="214">
        <f t="shared" si="63"/>
        <v>2000</v>
      </c>
    </row>
    <row r="166" spans="1:19" s="76" customFormat="1" ht="21" customHeight="1" x14ac:dyDescent="0.2">
      <c r="A166" s="345" t="s">
        <v>438</v>
      </c>
      <c r="B166" s="234" t="s">
        <v>121</v>
      </c>
      <c r="C166" s="346" t="s">
        <v>433</v>
      </c>
      <c r="D166" s="312">
        <v>40</v>
      </c>
      <c r="E166" s="347" t="s">
        <v>427</v>
      </c>
      <c r="F166" s="57" t="s">
        <v>434</v>
      </c>
      <c r="G166" s="220">
        <v>248848</v>
      </c>
      <c r="H166" s="220">
        <v>0</v>
      </c>
      <c r="I166" s="220">
        <v>0</v>
      </c>
      <c r="J166" s="220">
        <v>125000</v>
      </c>
      <c r="K166" s="220">
        <v>150000</v>
      </c>
      <c r="L166" s="220"/>
      <c r="M166" s="220"/>
      <c r="N166" s="220"/>
      <c r="O166" s="220">
        <v>0</v>
      </c>
      <c r="P166" s="214">
        <f t="shared" si="60"/>
        <v>275000</v>
      </c>
      <c r="Q166" s="214">
        <f t="shared" si="61"/>
        <v>26152</v>
      </c>
      <c r="R166" s="214">
        <f t="shared" si="62"/>
        <v>26152</v>
      </c>
      <c r="S166" s="214">
        <f t="shared" si="63"/>
        <v>0</v>
      </c>
    </row>
    <row r="167" spans="1:19" s="76" customFormat="1" x14ac:dyDescent="0.2">
      <c r="A167" s="203"/>
      <c r="B167" s="348"/>
      <c r="C167" s="203"/>
      <c r="D167" s="203"/>
      <c r="E167" s="349"/>
      <c r="F167" s="203"/>
      <c r="G167" s="200">
        <f t="shared" ref="G167:L167" si="68">SUM(G160:G166)</f>
        <v>2017162</v>
      </c>
      <c r="H167" s="200">
        <f t="shared" si="68"/>
        <v>36775</v>
      </c>
      <c r="I167" s="200">
        <f t="shared" si="68"/>
        <v>5468314</v>
      </c>
      <c r="J167" s="200">
        <f t="shared" si="68"/>
        <v>3793561</v>
      </c>
      <c r="K167" s="200">
        <f t="shared" si="68"/>
        <v>150000</v>
      </c>
      <c r="L167" s="200">
        <f t="shared" si="68"/>
        <v>0</v>
      </c>
      <c r="M167" s="200"/>
      <c r="N167" s="200">
        <f t="shared" ref="N167:S167" si="69">SUM(N160:N166)</f>
        <v>0</v>
      </c>
      <c r="O167" s="200">
        <f t="shared" si="69"/>
        <v>978027</v>
      </c>
      <c r="P167" s="200">
        <f t="shared" si="69"/>
        <v>10389902</v>
      </c>
      <c r="Q167" s="200">
        <f t="shared" si="69"/>
        <v>8372740</v>
      </c>
      <c r="R167" s="200">
        <f t="shared" si="69"/>
        <v>7394713</v>
      </c>
      <c r="S167" s="200">
        <f t="shared" si="69"/>
        <v>36775</v>
      </c>
    </row>
    <row r="168" spans="1:19" s="76" customFormat="1" x14ac:dyDescent="0.2">
      <c r="A168" s="223"/>
      <c r="B168" s="225"/>
      <c r="C168" s="223"/>
      <c r="D168" s="226"/>
      <c r="E168" s="223"/>
      <c r="F168" s="226"/>
      <c r="G168" s="228"/>
      <c r="H168" s="228"/>
      <c r="I168" s="223"/>
      <c r="J168" s="223"/>
      <c r="K168" s="223"/>
      <c r="L168" s="223"/>
      <c r="M168" s="223"/>
      <c r="N168" s="223"/>
      <c r="O168" s="223"/>
      <c r="P168" s="230"/>
      <c r="Q168" s="230"/>
      <c r="R168" s="223"/>
      <c r="S168" s="223"/>
    </row>
    <row r="169" spans="1:19" s="76" customFormat="1" x14ac:dyDescent="0.2">
      <c r="A169" s="261" t="s">
        <v>25</v>
      </c>
      <c r="B169" s="198"/>
      <c r="C169" s="199"/>
      <c r="D169" s="199"/>
      <c r="E169" s="199"/>
      <c r="F169" s="199"/>
      <c r="G169" s="201"/>
      <c r="H169" s="201"/>
      <c r="I169" s="201"/>
      <c r="J169" s="201"/>
      <c r="K169" s="201"/>
      <c r="L169" s="201"/>
      <c r="M169" s="201"/>
      <c r="N169" s="201"/>
      <c r="O169" s="201"/>
      <c r="P169" s="201"/>
      <c r="Q169" s="201"/>
      <c r="R169" s="201"/>
      <c r="S169" s="201"/>
    </row>
    <row r="170" spans="1:19" s="76" customFormat="1" ht="24" customHeight="1" x14ac:dyDescent="0.2">
      <c r="A170" s="204" t="s">
        <v>439</v>
      </c>
      <c r="B170" s="205" t="s">
        <v>33</v>
      </c>
      <c r="C170" s="215" t="s">
        <v>440</v>
      </c>
      <c r="D170" s="350" t="s">
        <v>441</v>
      </c>
      <c r="E170" s="242" t="s">
        <v>36</v>
      </c>
      <c r="F170" s="215" t="s">
        <v>442</v>
      </c>
      <c r="G170" s="213"/>
      <c r="H170" s="272">
        <v>4500</v>
      </c>
      <c r="I170" s="213">
        <v>65000</v>
      </c>
      <c r="J170" s="213"/>
      <c r="K170" s="273"/>
      <c r="L170" s="273"/>
      <c r="M170" s="273"/>
      <c r="N170" s="213"/>
      <c r="O170" s="213"/>
      <c r="P170" s="214">
        <f>SUM(I170:O170)</f>
        <v>65000</v>
      </c>
      <c r="Q170" s="214">
        <f>SUM(P170-G170)</f>
        <v>65000</v>
      </c>
      <c r="R170" s="214">
        <f>SUM(Q170-O170)</f>
        <v>65000</v>
      </c>
      <c r="S170" s="214">
        <f>H170</f>
        <v>4500</v>
      </c>
    </row>
    <row r="171" spans="1:19" s="76" customFormat="1" x14ac:dyDescent="0.2">
      <c r="A171" s="203"/>
      <c r="B171" s="348"/>
      <c r="C171" s="203"/>
      <c r="D171" s="203"/>
      <c r="E171" s="349"/>
      <c r="F171" s="203"/>
      <c r="G171" s="200">
        <f t="shared" ref="G171:S171" si="70">SUM(G170:G170)</f>
        <v>0</v>
      </c>
      <c r="H171" s="200">
        <f t="shared" si="70"/>
        <v>4500</v>
      </c>
      <c r="I171" s="200">
        <f t="shared" si="70"/>
        <v>65000</v>
      </c>
      <c r="J171" s="200">
        <f t="shared" si="70"/>
        <v>0</v>
      </c>
      <c r="K171" s="200">
        <f t="shared" si="70"/>
        <v>0</v>
      </c>
      <c r="L171" s="200">
        <f t="shared" si="70"/>
        <v>0</v>
      </c>
      <c r="M171" s="200"/>
      <c r="N171" s="200">
        <f t="shared" si="70"/>
        <v>0</v>
      </c>
      <c r="O171" s="200">
        <f t="shared" si="70"/>
        <v>0</v>
      </c>
      <c r="P171" s="200">
        <f t="shared" si="70"/>
        <v>65000</v>
      </c>
      <c r="Q171" s="200">
        <f t="shared" si="70"/>
        <v>65000</v>
      </c>
      <c r="R171" s="200">
        <f t="shared" si="70"/>
        <v>65000</v>
      </c>
      <c r="S171" s="200">
        <f t="shared" si="70"/>
        <v>4500</v>
      </c>
    </row>
    <row r="172" spans="1:19" s="76" customFormat="1" x14ac:dyDescent="0.2">
      <c r="A172" s="223"/>
      <c r="B172" s="225"/>
      <c r="C172" s="223"/>
      <c r="D172" s="226"/>
      <c r="E172" s="223"/>
      <c r="F172" s="226"/>
      <c r="G172" s="228"/>
      <c r="H172" s="228"/>
      <c r="I172" s="223"/>
      <c r="J172" s="223"/>
      <c r="K172" s="223"/>
      <c r="L172" s="223"/>
      <c r="M172" s="223"/>
      <c r="N172" s="223"/>
      <c r="O172" s="233"/>
      <c r="P172" s="228"/>
      <c r="Q172" s="228"/>
      <c r="R172" s="223"/>
      <c r="S172" s="223"/>
    </row>
    <row r="173" spans="1:19" s="76" customFormat="1" x14ac:dyDescent="0.2">
      <c r="A173" s="261" t="s">
        <v>26</v>
      </c>
      <c r="B173" s="198"/>
      <c r="C173" s="199"/>
      <c r="D173" s="199"/>
      <c r="E173" s="199"/>
      <c r="F173" s="199"/>
      <c r="G173" s="201"/>
      <c r="H173" s="201"/>
      <c r="I173" s="201"/>
      <c r="J173" s="201"/>
      <c r="K173" s="201"/>
      <c r="L173" s="201"/>
      <c r="M173" s="201"/>
      <c r="N173" s="201"/>
      <c r="O173" s="201"/>
      <c r="P173" s="201"/>
      <c r="Q173" s="201"/>
      <c r="R173" s="201"/>
      <c r="S173" s="201"/>
    </row>
    <row r="174" spans="1:19" s="76" customFormat="1" ht="21.75" customHeight="1" x14ac:dyDescent="0.2">
      <c r="A174" s="351" t="s">
        <v>443</v>
      </c>
      <c r="B174" s="205" t="s">
        <v>22</v>
      </c>
      <c r="C174" s="215" t="s">
        <v>444</v>
      </c>
      <c r="D174" s="241" t="s">
        <v>445</v>
      </c>
      <c r="E174" s="242" t="s">
        <v>36</v>
      </c>
      <c r="F174" s="282" t="s">
        <v>442</v>
      </c>
      <c r="G174" s="213">
        <v>197137</v>
      </c>
      <c r="H174" s="220">
        <v>0</v>
      </c>
      <c r="I174" s="213">
        <v>37132</v>
      </c>
      <c r="J174" s="213">
        <v>38245</v>
      </c>
      <c r="K174" s="273">
        <v>39393</v>
      </c>
      <c r="L174" s="273">
        <v>40575</v>
      </c>
      <c r="M174" s="273">
        <v>41792</v>
      </c>
      <c r="N174" s="213"/>
      <c r="O174" s="213"/>
      <c r="P174" s="214">
        <f t="shared" ref="P174:P178" si="71">SUM(I174:O174)</f>
        <v>197137</v>
      </c>
      <c r="Q174" s="214">
        <f t="shared" ref="Q174:Q178" si="72">SUM(P174-G174)</f>
        <v>0</v>
      </c>
      <c r="R174" s="214">
        <f t="shared" ref="R174:R178" si="73">SUM(Q174-O174)</f>
        <v>0</v>
      </c>
      <c r="S174" s="214">
        <f t="shared" ref="S174:S178" si="74">H174</f>
        <v>0</v>
      </c>
    </row>
    <row r="175" spans="1:19" s="76" customFormat="1" ht="21.75" customHeight="1" x14ac:dyDescent="0.2">
      <c r="A175" s="351" t="s">
        <v>446</v>
      </c>
      <c r="B175" s="205" t="s">
        <v>22</v>
      </c>
      <c r="C175" s="215" t="s">
        <v>447</v>
      </c>
      <c r="D175" s="241">
        <v>5</v>
      </c>
      <c r="E175" s="242" t="s">
        <v>36</v>
      </c>
      <c r="F175" s="282" t="s">
        <v>448</v>
      </c>
      <c r="G175" s="213">
        <v>1126800</v>
      </c>
      <c r="H175" s="220">
        <v>0</v>
      </c>
      <c r="I175" s="213">
        <v>212200</v>
      </c>
      <c r="J175" s="213">
        <v>218600</v>
      </c>
      <c r="K175" s="273">
        <v>225200</v>
      </c>
      <c r="L175" s="273">
        <v>231900</v>
      </c>
      <c r="M175" s="273">
        <v>238900</v>
      </c>
      <c r="N175" s="213"/>
      <c r="O175" s="213"/>
      <c r="P175" s="214">
        <f t="shared" si="71"/>
        <v>1126800</v>
      </c>
      <c r="Q175" s="214">
        <f t="shared" si="72"/>
        <v>0</v>
      </c>
      <c r="R175" s="214">
        <f t="shared" si="73"/>
        <v>0</v>
      </c>
      <c r="S175" s="214">
        <f t="shared" si="74"/>
        <v>0</v>
      </c>
    </row>
    <row r="176" spans="1:19" s="76" customFormat="1" ht="21.75" customHeight="1" x14ac:dyDescent="0.2">
      <c r="A176" s="351" t="s">
        <v>449</v>
      </c>
      <c r="B176" s="205" t="s">
        <v>22</v>
      </c>
      <c r="C176" s="215" t="s">
        <v>450</v>
      </c>
      <c r="D176" s="352" t="s">
        <v>451</v>
      </c>
      <c r="E176" s="242" t="s">
        <v>36</v>
      </c>
      <c r="F176" s="282" t="s">
        <v>442</v>
      </c>
      <c r="G176" s="213">
        <v>84488</v>
      </c>
      <c r="H176" s="220">
        <v>0</v>
      </c>
      <c r="I176" s="213">
        <v>15914</v>
      </c>
      <c r="J176" s="213">
        <v>16391</v>
      </c>
      <c r="K176" s="273">
        <v>16883</v>
      </c>
      <c r="L176" s="273">
        <v>17389</v>
      </c>
      <c r="M176" s="273">
        <v>17911</v>
      </c>
      <c r="N176" s="213"/>
      <c r="O176" s="213"/>
      <c r="P176" s="214">
        <f t="shared" si="71"/>
        <v>84488</v>
      </c>
      <c r="Q176" s="214">
        <f t="shared" si="72"/>
        <v>0</v>
      </c>
      <c r="R176" s="214">
        <f t="shared" si="73"/>
        <v>0</v>
      </c>
      <c r="S176" s="214">
        <f t="shared" si="74"/>
        <v>0</v>
      </c>
    </row>
    <row r="177" spans="1:19" s="76" customFormat="1" ht="21.75" customHeight="1" x14ac:dyDescent="0.2">
      <c r="A177" s="351" t="s">
        <v>452</v>
      </c>
      <c r="B177" s="205" t="s">
        <v>33</v>
      </c>
      <c r="C177" s="215" t="s">
        <v>453</v>
      </c>
      <c r="D177" s="352" t="s">
        <v>131</v>
      </c>
      <c r="E177" s="242" t="s">
        <v>36</v>
      </c>
      <c r="F177" s="282" t="s">
        <v>442</v>
      </c>
      <c r="G177" s="213">
        <v>112649</v>
      </c>
      <c r="H177" s="220">
        <v>0</v>
      </c>
      <c r="I177" s="213">
        <v>21218</v>
      </c>
      <c r="J177" s="213">
        <v>21855</v>
      </c>
      <c r="K177" s="273">
        <v>22510</v>
      </c>
      <c r="L177" s="273">
        <v>23185</v>
      </c>
      <c r="M177" s="273">
        <v>23881</v>
      </c>
      <c r="N177" s="213"/>
      <c r="O177" s="213"/>
      <c r="P177" s="214">
        <f t="shared" ref="P177" si="75">SUM(I177:O177)</f>
        <v>112649</v>
      </c>
      <c r="Q177" s="214">
        <f t="shared" si="72"/>
        <v>0</v>
      </c>
      <c r="R177" s="214">
        <f t="shared" si="73"/>
        <v>0</v>
      </c>
      <c r="S177" s="214">
        <f t="shared" si="74"/>
        <v>0</v>
      </c>
    </row>
    <row r="178" spans="1:19" s="76" customFormat="1" ht="21.75" customHeight="1" x14ac:dyDescent="0.2">
      <c r="A178" s="215" t="s">
        <v>454</v>
      </c>
      <c r="B178" s="205" t="s">
        <v>33</v>
      </c>
      <c r="C178" s="215" t="s">
        <v>455</v>
      </c>
      <c r="D178" s="241">
        <v>40</v>
      </c>
      <c r="E178" s="242" t="s">
        <v>36</v>
      </c>
      <c r="F178" s="282" t="s">
        <v>456</v>
      </c>
      <c r="G178" s="213">
        <v>600000</v>
      </c>
      <c r="H178" s="220">
        <v>-8000</v>
      </c>
      <c r="I178" s="213">
        <v>600000</v>
      </c>
      <c r="J178" s="213"/>
      <c r="K178" s="273"/>
      <c r="L178" s="273"/>
      <c r="M178" s="273"/>
      <c r="N178" s="213"/>
      <c r="O178" s="213"/>
      <c r="P178" s="214">
        <f t="shared" si="71"/>
        <v>600000</v>
      </c>
      <c r="Q178" s="214">
        <f t="shared" si="72"/>
        <v>0</v>
      </c>
      <c r="R178" s="214">
        <f t="shared" si="73"/>
        <v>0</v>
      </c>
      <c r="S178" s="214">
        <f t="shared" si="74"/>
        <v>-8000</v>
      </c>
    </row>
    <row r="179" spans="1:19" s="76" customFormat="1" x14ac:dyDescent="0.2">
      <c r="A179" s="203"/>
      <c r="B179" s="348"/>
      <c r="C179" s="203"/>
      <c r="D179" s="203"/>
      <c r="E179" s="349"/>
      <c r="F179" s="203"/>
      <c r="G179" s="200">
        <f t="shared" ref="G179:S179" si="76">SUM(G174:G178)</f>
        <v>2121074</v>
      </c>
      <c r="H179" s="200">
        <f t="shared" si="76"/>
        <v>-8000</v>
      </c>
      <c r="I179" s="200">
        <f t="shared" si="76"/>
        <v>886464</v>
      </c>
      <c r="J179" s="200">
        <f t="shared" si="76"/>
        <v>295091</v>
      </c>
      <c r="K179" s="200">
        <f t="shared" si="76"/>
        <v>303986</v>
      </c>
      <c r="L179" s="200">
        <f t="shared" si="76"/>
        <v>313049</v>
      </c>
      <c r="M179" s="200">
        <f t="shared" si="76"/>
        <v>322484</v>
      </c>
      <c r="N179" s="200">
        <f t="shared" si="76"/>
        <v>0</v>
      </c>
      <c r="O179" s="200">
        <f t="shared" si="76"/>
        <v>0</v>
      </c>
      <c r="P179" s="200">
        <f t="shared" si="76"/>
        <v>2121074</v>
      </c>
      <c r="Q179" s="200">
        <f t="shared" si="76"/>
        <v>0</v>
      </c>
      <c r="R179" s="200">
        <f t="shared" si="76"/>
        <v>0</v>
      </c>
      <c r="S179" s="200">
        <f t="shared" si="76"/>
        <v>-8000</v>
      </c>
    </row>
    <row r="180" spans="1:19" s="76" customFormat="1" x14ac:dyDescent="0.2">
      <c r="A180" s="223"/>
      <c r="B180" s="225"/>
      <c r="C180" s="223"/>
      <c r="D180" s="226"/>
      <c r="E180" s="223"/>
      <c r="F180" s="226"/>
      <c r="G180" s="228"/>
      <c r="H180" s="228"/>
      <c r="I180" s="223"/>
      <c r="J180" s="223"/>
      <c r="K180" s="223"/>
      <c r="L180" s="223"/>
      <c r="M180" s="223"/>
      <c r="N180" s="223"/>
      <c r="O180" s="223"/>
      <c r="P180" s="228"/>
      <c r="Q180" s="228"/>
      <c r="R180" s="228"/>
      <c r="S180" s="223"/>
    </row>
    <row r="181" spans="1:19" s="76" customFormat="1" x14ac:dyDescent="0.2">
      <c r="A181" s="261" t="s">
        <v>27</v>
      </c>
      <c r="B181" s="198"/>
      <c r="C181" s="199"/>
      <c r="D181" s="199"/>
      <c r="E181" s="199"/>
      <c r="F181" s="199"/>
      <c r="G181" s="201"/>
      <c r="H181" s="201"/>
      <c r="I181" s="201"/>
      <c r="J181" s="201"/>
      <c r="K181" s="201"/>
      <c r="L181" s="201"/>
      <c r="M181" s="201"/>
      <c r="N181" s="201"/>
      <c r="O181" s="201"/>
      <c r="P181" s="201"/>
      <c r="Q181" s="201" t="s">
        <v>28</v>
      </c>
      <c r="R181" s="201"/>
      <c r="S181" s="203"/>
    </row>
    <row r="182" spans="1:19" s="76" customFormat="1" ht="51" x14ac:dyDescent="0.2">
      <c r="A182" s="215" t="s">
        <v>457</v>
      </c>
      <c r="B182" s="205" t="s">
        <v>121</v>
      </c>
      <c r="C182" s="215" t="s">
        <v>458</v>
      </c>
      <c r="D182" s="241">
        <v>15</v>
      </c>
      <c r="E182" s="242" t="s">
        <v>36</v>
      </c>
      <c r="F182" s="215"/>
      <c r="G182" s="212"/>
      <c r="H182" s="220">
        <v>750</v>
      </c>
      <c r="I182" s="213">
        <v>35000</v>
      </c>
      <c r="J182" s="213"/>
      <c r="K182" s="273"/>
      <c r="L182" s="273"/>
      <c r="M182" s="273"/>
      <c r="N182" s="213"/>
      <c r="O182" s="213"/>
      <c r="P182" s="214">
        <f>SUM(I182:O182)</f>
        <v>35000</v>
      </c>
      <c r="Q182" s="214">
        <f>SUM(P182-G182)</f>
        <v>35000</v>
      </c>
      <c r="R182" s="214">
        <f>SUM(Q182-O182)</f>
        <v>35000</v>
      </c>
      <c r="S182" s="214">
        <f>H182</f>
        <v>750</v>
      </c>
    </row>
    <row r="183" spans="1:19" s="76" customFormat="1" x14ac:dyDescent="0.2">
      <c r="A183" s="353"/>
      <c r="B183" s="354"/>
      <c r="C183" s="355"/>
      <c r="D183" s="355"/>
      <c r="E183" s="355"/>
      <c r="F183" s="355"/>
      <c r="G183" s="200">
        <f t="shared" ref="G183:K183" si="77">SUM(G182:G182)</f>
        <v>0</v>
      </c>
      <c r="H183" s="200">
        <f t="shared" si="77"/>
        <v>750</v>
      </c>
      <c r="I183" s="200">
        <f t="shared" si="77"/>
        <v>35000</v>
      </c>
      <c r="J183" s="200">
        <f t="shared" si="77"/>
        <v>0</v>
      </c>
      <c r="K183" s="200">
        <f t="shared" si="77"/>
        <v>0</v>
      </c>
      <c r="L183" s="200"/>
      <c r="M183" s="200"/>
      <c r="N183" s="200">
        <f t="shared" ref="N183:S183" si="78">SUM(N182:N182)</f>
        <v>0</v>
      </c>
      <c r="O183" s="200">
        <f t="shared" si="78"/>
        <v>0</v>
      </c>
      <c r="P183" s="200">
        <f t="shared" si="78"/>
        <v>35000</v>
      </c>
      <c r="Q183" s="200">
        <f t="shared" si="78"/>
        <v>35000</v>
      </c>
      <c r="R183" s="200">
        <f t="shared" si="78"/>
        <v>35000</v>
      </c>
      <c r="S183" s="200">
        <f t="shared" si="78"/>
        <v>750</v>
      </c>
    </row>
    <row r="184" spans="1:19" s="76" customFormat="1" ht="13.5" thickBot="1" x14ac:dyDescent="0.25">
      <c r="A184" s="344"/>
      <c r="B184" s="248"/>
      <c r="C184" s="249"/>
      <c r="D184" s="250"/>
      <c r="E184" s="249"/>
      <c r="F184" s="250"/>
      <c r="G184" s="252"/>
      <c r="H184" s="252"/>
      <c r="I184" s="254"/>
      <c r="J184" s="254"/>
      <c r="K184" s="254"/>
      <c r="L184" s="254"/>
      <c r="M184" s="254"/>
      <c r="N184" s="254"/>
      <c r="O184" s="254"/>
      <c r="P184" s="255"/>
      <c r="Q184" s="255"/>
      <c r="R184" s="254"/>
      <c r="S184" s="254"/>
    </row>
    <row r="185" spans="1:19" s="76" customFormat="1" ht="14.25" thickTop="1" thickBot="1" x14ac:dyDescent="0.25">
      <c r="A185" s="334" t="s">
        <v>29</v>
      </c>
      <c r="B185" s="257"/>
      <c r="C185" s="258"/>
      <c r="D185" s="258"/>
      <c r="E185" s="258"/>
      <c r="F185" s="258"/>
      <c r="G185" s="259">
        <f t="shared" ref="G185:S185" si="79">SUM(G167+G171+G179+G183)</f>
        <v>4138236</v>
      </c>
      <c r="H185" s="259">
        <f t="shared" si="79"/>
        <v>34025</v>
      </c>
      <c r="I185" s="259">
        <f t="shared" si="79"/>
        <v>6454778</v>
      </c>
      <c r="J185" s="259">
        <f t="shared" si="79"/>
        <v>4088652</v>
      </c>
      <c r="K185" s="259">
        <f t="shared" si="79"/>
        <v>453986</v>
      </c>
      <c r="L185" s="259">
        <f t="shared" si="79"/>
        <v>313049</v>
      </c>
      <c r="M185" s="259">
        <f t="shared" si="79"/>
        <v>322484</v>
      </c>
      <c r="N185" s="259">
        <f t="shared" si="79"/>
        <v>0</v>
      </c>
      <c r="O185" s="259">
        <f t="shared" si="79"/>
        <v>978027</v>
      </c>
      <c r="P185" s="259">
        <f t="shared" si="79"/>
        <v>12610976</v>
      </c>
      <c r="Q185" s="259">
        <f t="shared" si="79"/>
        <v>8472740</v>
      </c>
      <c r="R185" s="259">
        <f t="shared" si="79"/>
        <v>7494713</v>
      </c>
      <c r="S185" s="259">
        <f t="shared" si="79"/>
        <v>34025</v>
      </c>
    </row>
    <row r="186" spans="1:19" s="76" customFormat="1" ht="13.5" thickTop="1" x14ac:dyDescent="0.2">
      <c r="A186" s="934" t="s">
        <v>459</v>
      </c>
      <c r="B186" s="934"/>
      <c r="C186" s="934"/>
      <c r="D186" s="934"/>
      <c r="E186" s="934"/>
      <c r="F186" s="934"/>
      <c r="G186" s="934"/>
      <c r="H186" s="934"/>
      <c r="I186" s="934"/>
      <c r="J186" s="934"/>
      <c r="K186" s="934"/>
      <c r="L186" s="934"/>
      <c r="M186" s="934"/>
      <c r="N186" s="934"/>
      <c r="O186" s="934"/>
      <c r="P186" s="934"/>
      <c r="Q186" s="934"/>
      <c r="R186" s="934"/>
      <c r="S186" s="934"/>
    </row>
    <row r="187" spans="1:19" s="76" customFormat="1" x14ac:dyDescent="0.2">
      <c r="A187" s="939"/>
      <c r="B187" s="939"/>
      <c r="C187" s="939"/>
      <c r="D187" s="939"/>
      <c r="E187" s="939"/>
      <c r="F187" s="939"/>
      <c r="G187" s="939"/>
      <c r="H187" s="939"/>
      <c r="I187" s="939"/>
      <c r="J187" s="939"/>
      <c r="K187" s="939"/>
      <c r="L187" s="939"/>
      <c r="M187" s="939"/>
      <c r="N187" s="939"/>
      <c r="O187" s="939"/>
      <c r="P187" s="939"/>
      <c r="Q187" s="939"/>
      <c r="R187" s="939"/>
      <c r="S187" s="939"/>
    </row>
    <row r="188" spans="1:19" s="76" customFormat="1" ht="38.25" x14ac:dyDescent="0.2">
      <c r="A188" s="113" t="s">
        <v>1</v>
      </c>
      <c r="B188" s="5" t="s">
        <v>2</v>
      </c>
      <c r="C188" s="5" t="s">
        <v>3</v>
      </c>
      <c r="D188" s="126" t="s">
        <v>4</v>
      </c>
      <c r="E188" s="127" t="s">
        <v>5</v>
      </c>
      <c r="F188" s="126" t="s">
        <v>6</v>
      </c>
      <c r="G188" s="126" t="s">
        <v>7</v>
      </c>
      <c r="H188" s="126" t="s">
        <v>8</v>
      </c>
      <c r="I188" s="6" t="s">
        <v>9</v>
      </c>
      <c r="J188" s="6" t="s">
        <v>10</v>
      </c>
      <c r="K188" s="6" t="s">
        <v>11</v>
      </c>
      <c r="L188" s="6" t="s">
        <v>12</v>
      </c>
      <c r="M188" s="6" t="s">
        <v>13</v>
      </c>
      <c r="N188" s="6" t="s">
        <v>14</v>
      </c>
      <c r="O188" s="127" t="s">
        <v>15</v>
      </c>
      <c r="P188" s="127" t="s">
        <v>16</v>
      </c>
      <c r="Q188" s="127" t="s">
        <v>17</v>
      </c>
      <c r="R188" s="127" t="s">
        <v>18</v>
      </c>
      <c r="S188" s="127" t="s">
        <v>19</v>
      </c>
    </row>
    <row r="189" spans="1:19" s="76" customFormat="1" x14ac:dyDescent="0.2">
      <c r="A189" s="261" t="s">
        <v>20</v>
      </c>
      <c r="B189" s="198"/>
      <c r="C189" s="199"/>
      <c r="D189" s="199"/>
      <c r="E189" s="199"/>
      <c r="F189" s="199"/>
      <c r="G189" s="201"/>
      <c r="H189" s="201"/>
      <c r="I189" s="201"/>
      <c r="J189" s="201"/>
      <c r="K189" s="201"/>
      <c r="L189" s="201"/>
      <c r="M189" s="201"/>
      <c r="N189" s="201"/>
      <c r="O189" s="201"/>
      <c r="P189" s="201"/>
      <c r="Q189" s="201"/>
      <c r="R189" s="201"/>
      <c r="S189" s="203"/>
    </row>
    <row r="190" spans="1:19" s="76" customFormat="1" ht="102" x14ac:dyDescent="0.2">
      <c r="A190" s="134" t="s">
        <v>460</v>
      </c>
      <c r="B190" s="135" t="s">
        <v>22</v>
      </c>
      <c r="C190" s="136" t="s">
        <v>461</v>
      </c>
      <c r="D190" s="137"/>
      <c r="E190" s="138"/>
      <c r="F190" s="1"/>
      <c r="G190" s="356"/>
      <c r="H190" s="356"/>
      <c r="I190" s="139">
        <v>5000</v>
      </c>
      <c r="J190" s="139"/>
      <c r="K190" s="139"/>
      <c r="L190" s="139"/>
      <c r="M190" s="139"/>
      <c r="N190" s="139">
        <v>0</v>
      </c>
      <c r="O190" s="139"/>
      <c r="P190" s="140">
        <f>SUM(I190:O190)</f>
        <v>5000</v>
      </c>
      <c r="Q190" s="357">
        <f>SUM(P190-G190)</f>
        <v>5000</v>
      </c>
      <c r="R190" s="357">
        <f>SUM(Q190-O190)</f>
        <v>5000</v>
      </c>
      <c r="S190" s="358">
        <f>H190</f>
        <v>0</v>
      </c>
    </row>
    <row r="191" spans="1:19" s="76" customFormat="1" x14ac:dyDescent="0.2">
      <c r="A191" s="204"/>
      <c r="B191" s="234"/>
      <c r="C191" s="215"/>
      <c r="D191" s="206"/>
      <c r="E191" s="207"/>
      <c r="F191" s="208"/>
      <c r="G191" s="220"/>
      <c r="H191" s="220"/>
      <c r="I191" s="220"/>
      <c r="J191" s="220"/>
      <c r="K191" s="220"/>
      <c r="L191" s="220"/>
      <c r="M191" s="220"/>
      <c r="N191" s="220"/>
      <c r="O191" s="220"/>
      <c r="P191" s="214">
        <f>SUM(I191:O191)</f>
        <v>0</v>
      </c>
      <c r="Q191" s="214">
        <f>SUM(P191-G191)</f>
        <v>0</v>
      </c>
      <c r="R191" s="214">
        <f>SUM(Q191-O191)</f>
        <v>0</v>
      </c>
      <c r="S191" s="214">
        <f>H191</f>
        <v>0</v>
      </c>
    </row>
    <row r="192" spans="1:19" s="76" customFormat="1" x14ac:dyDescent="0.2">
      <c r="A192" s="223"/>
      <c r="B192" s="225"/>
      <c r="C192" s="223"/>
      <c r="D192" s="223"/>
      <c r="E192" s="231"/>
      <c r="F192" s="226"/>
      <c r="G192" s="200">
        <f t="shared" ref="G192:K192" si="80">SUM(G191:G191)</f>
        <v>0</v>
      </c>
      <c r="H192" s="200">
        <f t="shared" si="80"/>
        <v>0</v>
      </c>
      <c r="I192" s="200">
        <f>SUM(I190:I191)</f>
        <v>5000</v>
      </c>
      <c r="J192" s="200">
        <f t="shared" si="80"/>
        <v>0</v>
      </c>
      <c r="K192" s="200">
        <f t="shared" si="80"/>
        <v>0</v>
      </c>
      <c r="L192" s="200"/>
      <c r="M192" s="200"/>
      <c r="N192" s="200"/>
      <c r="O192" s="200">
        <f t="shared" ref="O192:S192" si="81">SUM(O191:O191)</f>
        <v>0</v>
      </c>
      <c r="P192" s="200">
        <v>5000</v>
      </c>
      <c r="Q192" s="200">
        <v>5000</v>
      </c>
      <c r="R192" s="200">
        <v>5000</v>
      </c>
      <c r="S192" s="200">
        <f t="shared" si="81"/>
        <v>0</v>
      </c>
    </row>
    <row r="193" spans="1:19" s="76" customFormat="1" x14ac:dyDescent="0.2">
      <c r="A193" s="223"/>
      <c r="B193" s="225"/>
      <c r="C193" s="223"/>
      <c r="D193" s="226"/>
      <c r="E193" s="223"/>
      <c r="F193" s="226"/>
      <c r="G193" s="228"/>
      <c r="H193" s="228"/>
      <c r="I193" s="223"/>
      <c r="J193" s="223"/>
      <c r="K193" s="223"/>
      <c r="L193" s="223"/>
      <c r="M193" s="223"/>
      <c r="N193" s="223"/>
      <c r="O193" s="223"/>
      <c r="P193" s="230"/>
      <c r="Q193" s="230"/>
      <c r="R193" s="223"/>
      <c r="S193" s="223"/>
    </row>
    <row r="194" spans="1:19" s="76" customFormat="1" x14ac:dyDescent="0.2">
      <c r="A194" s="261" t="s">
        <v>25</v>
      </c>
      <c r="B194" s="198"/>
      <c r="C194" s="199"/>
      <c r="D194" s="199"/>
      <c r="E194" s="199"/>
      <c r="F194" s="199"/>
      <c r="G194" s="201"/>
      <c r="H194" s="201"/>
      <c r="I194" s="201"/>
      <c r="J194" s="201"/>
      <c r="K194" s="201"/>
      <c r="L194" s="201"/>
      <c r="M194" s="201"/>
      <c r="N194" s="201"/>
      <c r="O194" s="201"/>
      <c r="P194" s="201"/>
      <c r="Q194" s="201"/>
      <c r="R194" s="201"/>
      <c r="S194" s="201"/>
    </row>
    <row r="195" spans="1:19" s="76" customFormat="1" x14ac:dyDescent="0.2">
      <c r="A195" s="204"/>
      <c r="B195" s="205"/>
      <c r="C195" s="215"/>
      <c r="D195" s="241"/>
      <c r="E195" s="242"/>
      <c r="F195" s="215"/>
      <c r="G195" s="213"/>
      <c r="H195" s="272"/>
      <c r="I195" s="213"/>
      <c r="J195" s="213"/>
      <c r="K195" s="273"/>
      <c r="L195" s="273"/>
      <c r="M195" s="273"/>
      <c r="N195" s="213"/>
      <c r="O195" s="213"/>
      <c r="P195" s="214">
        <f>SUM(I195:O195)</f>
        <v>0</v>
      </c>
      <c r="Q195" s="214">
        <f>SUM(P195-G195)</f>
        <v>0</v>
      </c>
      <c r="R195" s="214">
        <f>SUM(Q195-O195)</f>
        <v>0</v>
      </c>
      <c r="S195" s="214">
        <f>H195</f>
        <v>0</v>
      </c>
    </row>
    <row r="196" spans="1:19" s="76" customFormat="1" x14ac:dyDescent="0.2">
      <c r="A196" s="223"/>
      <c r="B196" s="225"/>
      <c r="C196" s="223"/>
      <c r="D196" s="226"/>
      <c r="E196" s="231"/>
      <c r="F196" s="226"/>
      <c r="G196" s="200">
        <f t="shared" ref="G196:K196" si="82">SUM(G195:G195)</f>
        <v>0</v>
      </c>
      <c r="H196" s="200">
        <f t="shared" si="82"/>
        <v>0</v>
      </c>
      <c r="I196" s="200">
        <f t="shared" si="82"/>
        <v>0</v>
      </c>
      <c r="J196" s="200">
        <f t="shared" si="82"/>
        <v>0</v>
      </c>
      <c r="K196" s="200">
        <f t="shared" si="82"/>
        <v>0</v>
      </c>
      <c r="L196" s="200"/>
      <c r="M196" s="200"/>
      <c r="N196" s="200">
        <f t="shared" ref="N196:S196" si="83">SUM(N195:N195)</f>
        <v>0</v>
      </c>
      <c r="O196" s="200">
        <f t="shared" si="83"/>
        <v>0</v>
      </c>
      <c r="P196" s="200">
        <f t="shared" si="83"/>
        <v>0</v>
      </c>
      <c r="Q196" s="200">
        <f t="shared" si="83"/>
        <v>0</v>
      </c>
      <c r="R196" s="200">
        <f t="shared" si="83"/>
        <v>0</v>
      </c>
      <c r="S196" s="200">
        <f t="shared" si="83"/>
        <v>0</v>
      </c>
    </row>
    <row r="197" spans="1:19" s="76" customFormat="1" x14ac:dyDescent="0.2">
      <c r="A197" s="223"/>
      <c r="B197" s="225"/>
      <c r="C197" s="223"/>
      <c r="D197" s="226"/>
      <c r="E197" s="223"/>
      <c r="F197" s="226"/>
      <c r="G197" s="228"/>
      <c r="H197" s="228"/>
      <c r="I197" s="223"/>
      <c r="J197" s="223"/>
      <c r="K197" s="223"/>
      <c r="L197" s="223"/>
      <c r="M197" s="223"/>
      <c r="N197" s="223"/>
      <c r="O197" s="233"/>
      <c r="P197" s="228"/>
      <c r="Q197" s="228"/>
      <c r="R197" s="223"/>
      <c r="S197" s="223"/>
    </row>
    <row r="198" spans="1:19" s="76" customFormat="1" x14ac:dyDescent="0.2">
      <c r="A198" s="261" t="s">
        <v>26</v>
      </c>
      <c r="B198" s="198"/>
      <c r="C198" s="199"/>
      <c r="D198" s="199"/>
      <c r="E198" s="199"/>
      <c r="F198" s="199"/>
      <c r="G198" s="201"/>
      <c r="H198" s="201"/>
      <c r="I198" s="201"/>
      <c r="J198" s="201"/>
      <c r="K198" s="201"/>
      <c r="L198" s="201"/>
      <c r="M198" s="201"/>
      <c r="N198" s="201"/>
      <c r="O198" s="201"/>
      <c r="P198" s="201"/>
      <c r="Q198" s="201"/>
      <c r="R198" s="201"/>
      <c r="S198" s="201"/>
    </row>
    <row r="199" spans="1:19" s="76" customFormat="1" x14ac:dyDescent="0.2">
      <c r="A199" s="215"/>
      <c r="B199" s="205"/>
      <c r="C199" s="215"/>
      <c r="D199" s="241"/>
      <c r="E199" s="242"/>
      <c r="F199" s="282"/>
      <c r="G199" s="213"/>
      <c r="H199" s="220"/>
      <c r="I199" s="213"/>
      <c r="J199" s="213"/>
      <c r="K199" s="273"/>
      <c r="L199" s="273"/>
      <c r="M199" s="273"/>
      <c r="N199" s="213"/>
      <c r="O199" s="213"/>
      <c r="P199" s="214">
        <f>SUM(I199:O199)</f>
        <v>0</v>
      </c>
      <c r="Q199" s="214">
        <f>SUM(P199-G199)</f>
        <v>0</v>
      </c>
      <c r="R199" s="214">
        <f>SUM(Q199-O199)</f>
        <v>0</v>
      </c>
      <c r="S199" s="214">
        <f>H199</f>
        <v>0</v>
      </c>
    </row>
    <row r="200" spans="1:19" s="76" customFormat="1" x14ac:dyDescent="0.2">
      <c r="A200" s="223"/>
      <c r="B200" s="225"/>
      <c r="C200" s="223"/>
      <c r="D200" s="226"/>
      <c r="E200" s="231"/>
      <c r="F200" s="226"/>
      <c r="G200" s="200">
        <f t="shared" ref="G200:K200" si="84">SUM(G199:G199)</f>
        <v>0</v>
      </c>
      <c r="H200" s="200">
        <f t="shared" si="84"/>
        <v>0</v>
      </c>
      <c r="I200" s="200">
        <f t="shared" si="84"/>
        <v>0</v>
      </c>
      <c r="J200" s="200">
        <f t="shared" si="84"/>
        <v>0</v>
      </c>
      <c r="K200" s="200">
        <f t="shared" si="84"/>
        <v>0</v>
      </c>
      <c r="L200" s="200"/>
      <c r="M200" s="200"/>
      <c r="N200" s="200">
        <f t="shared" ref="N200:S200" si="85">SUM(N199:N199)</f>
        <v>0</v>
      </c>
      <c r="O200" s="200">
        <f t="shared" si="85"/>
        <v>0</v>
      </c>
      <c r="P200" s="200">
        <f t="shared" si="85"/>
        <v>0</v>
      </c>
      <c r="Q200" s="200">
        <f t="shared" si="85"/>
        <v>0</v>
      </c>
      <c r="R200" s="200">
        <f t="shared" si="85"/>
        <v>0</v>
      </c>
      <c r="S200" s="200">
        <f t="shared" si="85"/>
        <v>0</v>
      </c>
    </row>
    <row r="201" spans="1:19" s="76" customFormat="1" x14ac:dyDescent="0.2">
      <c r="A201" s="223"/>
      <c r="B201" s="225"/>
      <c r="C201" s="223"/>
      <c r="D201" s="226"/>
      <c r="E201" s="223"/>
      <c r="F201" s="226"/>
      <c r="G201" s="228"/>
      <c r="H201" s="228"/>
      <c r="I201" s="223"/>
      <c r="J201" s="223"/>
      <c r="K201" s="223"/>
      <c r="L201" s="223"/>
      <c r="M201" s="223"/>
      <c r="N201" s="223"/>
      <c r="O201" s="223"/>
      <c r="P201" s="228"/>
      <c r="Q201" s="228"/>
      <c r="R201" s="228"/>
      <c r="S201" s="223"/>
    </row>
    <row r="202" spans="1:19" s="76" customFormat="1" x14ac:dyDescent="0.2">
      <c r="A202" s="261" t="s">
        <v>27</v>
      </c>
      <c r="B202" s="198"/>
      <c r="C202" s="199"/>
      <c r="D202" s="199"/>
      <c r="E202" s="199"/>
      <c r="F202" s="199"/>
      <c r="G202" s="201"/>
      <c r="H202" s="201"/>
      <c r="I202" s="201"/>
      <c r="J202" s="201"/>
      <c r="K202" s="201"/>
      <c r="L202" s="201"/>
      <c r="M202" s="201"/>
      <c r="N202" s="201"/>
      <c r="O202" s="201"/>
      <c r="P202" s="201"/>
      <c r="Q202" s="201" t="s">
        <v>28</v>
      </c>
      <c r="R202" s="201"/>
      <c r="S202" s="203"/>
    </row>
    <row r="203" spans="1:19" s="76" customFormat="1" ht="76.5" x14ac:dyDescent="0.2">
      <c r="A203" s="215" t="s">
        <v>603</v>
      </c>
      <c r="B203" s="205" t="s">
        <v>22</v>
      </c>
      <c r="C203" s="215" t="s">
        <v>604</v>
      </c>
      <c r="D203" s="241"/>
      <c r="E203" s="242" t="s">
        <v>462</v>
      </c>
      <c r="F203" s="215">
        <v>0</v>
      </c>
      <c r="G203" s="212">
        <v>0</v>
      </c>
      <c r="H203" s="220">
        <v>7500</v>
      </c>
      <c r="I203" s="213">
        <v>28000</v>
      </c>
      <c r="J203" s="213"/>
      <c r="K203" s="273">
        <v>0</v>
      </c>
      <c r="L203" s="273">
        <v>0</v>
      </c>
      <c r="M203" s="273">
        <v>28000</v>
      </c>
      <c r="N203" s="213"/>
      <c r="O203" s="213"/>
      <c r="P203" s="214">
        <f>SUM(I203:O203)</f>
        <v>56000</v>
      </c>
      <c r="Q203" s="214">
        <f>SUM(P203-G203)</f>
        <v>56000</v>
      </c>
      <c r="R203" s="214">
        <f>SUM(Q203-O203)</f>
        <v>56000</v>
      </c>
      <c r="S203" s="214">
        <f>H203</f>
        <v>7500</v>
      </c>
    </row>
    <row r="204" spans="1:19" s="76" customFormat="1" x14ac:dyDescent="0.2">
      <c r="A204" s="343"/>
      <c r="B204" s="205"/>
      <c r="C204" s="245"/>
      <c r="D204" s="246"/>
      <c r="E204" s="245"/>
      <c r="F204" s="246"/>
      <c r="G204" s="200">
        <f t="shared" ref="G204:M204" si="86">SUM(G203:G203)</f>
        <v>0</v>
      </c>
      <c r="H204" s="200">
        <f t="shared" si="86"/>
        <v>7500</v>
      </c>
      <c r="I204" s="200">
        <f t="shared" si="86"/>
        <v>28000</v>
      </c>
      <c r="J204" s="200">
        <f t="shared" si="86"/>
        <v>0</v>
      </c>
      <c r="K204" s="200">
        <f t="shared" si="86"/>
        <v>0</v>
      </c>
      <c r="L204" s="200">
        <f t="shared" si="86"/>
        <v>0</v>
      </c>
      <c r="M204" s="200">
        <f t="shared" si="86"/>
        <v>28000</v>
      </c>
      <c r="N204" s="200">
        <f t="shared" ref="N204:S204" si="87">SUM(N203:N203)</f>
        <v>0</v>
      </c>
      <c r="O204" s="200">
        <f t="shared" si="87"/>
        <v>0</v>
      </c>
      <c r="P204" s="200">
        <f t="shared" si="87"/>
        <v>56000</v>
      </c>
      <c r="Q204" s="200">
        <f t="shared" si="87"/>
        <v>56000</v>
      </c>
      <c r="R204" s="200">
        <f t="shared" si="87"/>
        <v>56000</v>
      </c>
      <c r="S204" s="200">
        <f t="shared" si="87"/>
        <v>7500</v>
      </c>
    </row>
    <row r="205" spans="1:19" s="76" customFormat="1" ht="13.5" thickBot="1" x14ac:dyDescent="0.25">
      <c r="A205" s="344"/>
      <c r="B205" s="248"/>
      <c r="C205" s="249"/>
      <c r="D205" s="250"/>
      <c r="E205" s="249"/>
      <c r="F205" s="250"/>
      <c r="G205" s="252"/>
      <c r="H205" s="252"/>
      <c r="I205" s="254"/>
      <c r="J205" s="254"/>
      <c r="K205" s="254"/>
      <c r="L205" s="254"/>
      <c r="M205" s="254"/>
      <c r="N205" s="254"/>
      <c r="O205" s="254"/>
      <c r="P205" s="255"/>
      <c r="Q205" s="255"/>
      <c r="R205" s="254"/>
      <c r="S205" s="254"/>
    </row>
    <row r="206" spans="1:19" s="76" customFormat="1" ht="14.25" thickTop="1" thickBot="1" x14ac:dyDescent="0.25">
      <c r="A206" s="334" t="s">
        <v>29</v>
      </c>
      <c r="B206" s="257"/>
      <c r="C206" s="258"/>
      <c r="D206" s="258"/>
      <c r="E206" s="258"/>
      <c r="F206" s="258"/>
      <c r="G206" s="259">
        <f t="shared" ref="G206:S206" si="88">SUM(G192+G196+G200+G204)</f>
        <v>0</v>
      </c>
      <c r="H206" s="259">
        <f t="shared" si="88"/>
        <v>7500</v>
      </c>
      <c r="I206" s="259">
        <f t="shared" si="88"/>
        <v>33000</v>
      </c>
      <c r="J206" s="259">
        <f t="shared" si="88"/>
        <v>0</v>
      </c>
      <c r="K206" s="259">
        <f t="shared" si="88"/>
        <v>0</v>
      </c>
      <c r="L206" s="259">
        <f t="shared" si="88"/>
        <v>0</v>
      </c>
      <c r="M206" s="259">
        <f t="shared" si="88"/>
        <v>28000</v>
      </c>
      <c r="N206" s="259">
        <f t="shared" si="88"/>
        <v>0</v>
      </c>
      <c r="O206" s="259">
        <f t="shared" si="88"/>
        <v>0</v>
      </c>
      <c r="P206" s="259">
        <f t="shared" si="88"/>
        <v>61000</v>
      </c>
      <c r="Q206" s="259">
        <f t="shared" si="88"/>
        <v>61000</v>
      </c>
      <c r="R206" s="259">
        <f t="shared" si="88"/>
        <v>61000</v>
      </c>
      <c r="S206" s="259">
        <f t="shared" si="88"/>
        <v>7500</v>
      </c>
    </row>
    <row r="207" spans="1:19" s="76" customFormat="1" ht="15" customHeight="1" thickTop="1" x14ac:dyDescent="0.2">
      <c r="A207" s="934" t="s">
        <v>600</v>
      </c>
      <c r="B207" s="934"/>
      <c r="C207" s="934"/>
      <c r="D207" s="934"/>
      <c r="E207" s="934"/>
      <c r="F207" s="934"/>
      <c r="G207" s="934"/>
      <c r="H207" s="934"/>
      <c r="I207" s="934"/>
      <c r="J207" s="934"/>
      <c r="K207" s="934"/>
      <c r="L207" s="934"/>
      <c r="M207" s="934"/>
      <c r="N207" s="934"/>
      <c r="O207" s="934"/>
      <c r="P207" s="934"/>
      <c r="Q207" s="934"/>
      <c r="R207" s="934"/>
      <c r="S207" s="934"/>
    </row>
    <row r="208" spans="1:19" s="76" customFormat="1" ht="15" customHeight="1" x14ac:dyDescent="0.2">
      <c r="A208" s="944"/>
      <c r="B208" s="944"/>
      <c r="C208" s="944"/>
      <c r="D208" s="944"/>
      <c r="E208" s="944"/>
      <c r="F208" s="944"/>
      <c r="G208" s="944"/>
      <c r="H208" s="944"/>
      <c r="I208" s="944"/>
      <c r="J208" s="944"/>
      <c r="K208" s="944"/>
      <c r="L208" s="944"/>
      <c r="M208" s="944"/>
      <c r="N208" s="944"/>
      <c r="O208" s="944"/>
      <c r="P208" s="944"/>
      <c r="Q208" s="944"/>
      <c r="R208" s="944"/>
      <c r="S208" s="944"/>
    </row>
    <row r="209" spans="1:19" s="76" customFormat="1" ht="68.25" customHeight="1" x14ac:dyDescent="0.2">
      <c r="A209" s="113" t="s">
        <v>1</v>
      </c>
      <c r="B209" s="5" t="s">
        <v>2</v>
      </c>
      <c r="C209" s="5" t="s">
        <v>3</v>
      </c>
      <c r="D209" s="126" t="s">
        <v>4</v>
      </c>
      <c r="E209" s="127" t="s">
        <v>5</v>
      </c>
      <c r="F209" s="126" t="s">
        <v>6</v>
      </c>
      <c r="G209" s="126" t="s">
        <v>7</v>
      </c>
      <c r="H209" s="126" t="s">
        <v>8</v>
      </c>
      <c r="I209" s="6" t="s">
        <v>9</v>
      </c>
      <c r="J209" s="6" t="s">
        <v>10</v>
      </c>
      <c r="K209" s="6" t="s">
        <v>11</v>
      </c>
      <c r="L209" s="6" t="s">
        <v>12</v>
      </c>
      <c r="M209" s="6" t="s">
        <v>13</v>
      </c>
      <c r="N209" s="6" t="s">
        <v>14</v>
      </c>
      <c r="O209" s="127" t="s">
        <v>15</v>
      </c>
      <c r="P209" s="127" t="s">
        <v>16</v>
      </c>
      <c r="Q209" s="127" t="s">
        <v>17</v>
      </c>
      <c r="R209" s="127" t="s">
        <v>18</v>
      </c>
      <c r="S209" s="127" t="s">
        <v>19</v>
      </c>
    </row>
    <row r="210" spans="1:19" s="76" customFormat="1" ht="15" customHeight="1" x14ac:dyDescent="0.2">
      <c r="A210" s="261" t="s">
        <v>20</v>
      </c>
      <c r="B210" s="198"/>
      <c r="C210" s="199"/>
      <c r="D210" s="199"/>
      <c r="E210" s="199"/>
      <c r="F210" s="199"/>
      <c r="G210" s="201"/>
      <c r="H210" s="201"/>
      <c r="I210" s="201"/>
      <c r="J210" s="201"/>
      <c r="K210" s="201"/>
      <c r="L210" s="201"/>
      <c r="M210" s="201"/>
      <c r="N210" s="201"/>
      <c r="O210" s="201"/>
      <c r="P210" s="201"/>
      <c r="Q210" s="201"/>
      <c r="R210" s="201"/>
      <c r="S210" s="203"/>
    </row>
    <row r="211" spans="1:19" s="76" customFormat="1" ht="15" customHeight="1" x14ac:dyDescent="0.2">
      <c r="A211" s="204" t="s">
        <v>463</v>
      </c>
      <c r="B211" s="234" t="s">
        <v>464</v>
      </c>
      <c r="C211" s="215" t="s">
        <v>465</v>
      </c>
      <c r="D211" s="206">
        <v>25</v>
      </c>
      <c r="E211" s="207" t="s">
        <v>150</v>
      </c>
      <c r="F211" s="208" t="s">
        <v>601</v>
      </c>
      <c r="G211" s="220">
        <v>240000</v>
      </c>
      <c r="H211" s="220">
        <v>1000</v>
      </c>
      <c r="I211" s="220">
        <v>500000</v>
      </c>
      <c r="J211" s="220"/>
      <c r="K211" s="220"/>
      <c r="L211" s="220"/>
      <c r="M211" s="220"/>
      <c r="N211" s="220"/>
      <c r="O211" s="220"/>
      <c r="P211" s="214">
        <f t="shared" ref="P211:P224" si="89">SUM(I211:O211)</f>
        <v>500000</v>
      </c>
      <c r="Q211" s="214">
        <v>200000</v>
      </c>
      <c r="R211" s="214">
        <v>200000</v>
      </c>
      <c r="S211" s="214">
        <v>1000</v>
      </c>
    </row>
    <row r="212" spans="1:19" s="76" customFormat="1" ht="15" customHeight="1" x14ac:dyDescent="0.2">
      <c r="A212" s="204" t="s">
        <v>466</v>
      </c>
      <c r="B212" s="234" t="s">
        <v>140</v>
      </c>
      <c r="C212" s="215" t="s">
        <v>467</v>
      </c>
      <c r="D212" s="206">
        <v>25</v>
      </c>
      <c r="E212" s="207" t="s">
        <v>143</v>
      </c>
      <c r="F212" s="208"/>
      <c r="G212" s="220"/>
      <c r="H212" s="220">
        <v>5000</v>
      </c>
      <c r="I212" s="220">
        <v>1500000</v>
      </c>
      <c r="J212" s="220"/>
      <c r="K212" s="220"/>
      <c r="L212" s="220"/>
      <c r="M212" s="220"/>
      <c r="N212" s="220"/>
      <c r="O212" s="220"/>
      <c r="P212" s="214">
        <f t="shared" si="89"/>
        <v>1500000</v>
      </c>
      <c r="Q212" s="214">
        <f t="shared" ref="Q212:Q224" si="90">SUM(P212-G212)</f>
        <v>1500000</v>
      </c>
      <c r="R212" s="214">
        <f t="shared" ref="R212:R224" si="91">SUM(Q212-O212)</f>
        <v>1500000</v>
      </c>
      <c r="S212" s="214">
        <f t="shared" ref="S212:S224" si="92">H212</f>
        <v>5000</v>
      </c>
    </row>
    <row r="213" spans="1:19" s="76" customFormat="1" ht="15" customHeight="1" x14ac:dyDescent="0.2">
      <c r="A213" s="204" t="s">
        <v>468</v>
      </c>
      <c r="B213" s="234" t="s">
        <v>140</v>
      </c>
      <c r="C213" s="215" t="s">
        <v>469</v>
      </c>
      <c r="D213" s="206">
        <v>50</v>
      </c>
      <c r="E213" s="207" t="s">
        <v>150</v>
      </c>
      <c r="F213" s="57" t="s">
        <v>470</v>
      </c>
      <c r="G213" s="220"/>
      <c r="H213" s="220" t="s">
        <v>471</v>
      </c>
      <c r="I213" s="220">
        <v>200000</v>
      </c>
      <c r="J213" s="220">
        <v>1000000</v>
      </c>
      <c r="K213" s="220">
        <v>2000000</v>
      </c>
      <c r="L213" s="220">
        <v>2000000</v>
      </c>
      <c r="M213" s="220"/>
      <c r="N213" s="220">
        <v>5000000</v>
      </c>
      <c r="O213" s="220">
        <v>250000</v>
      </c>
      <c r="P213" s="214">
        <f t="shared" ref="P213:P214" si="93">SUM(I213:O213)</f>
        <v>10450000</v>
      </c>
      <c r="Q213" s="214">
        <f t="shared" ref="Q213:Q216" si="94">SUM(P213-G213)</f>
        <v>10450000</v>
      </c>
      <c r="R213" s="214">
        <f t="shared" si="91"/>
        <v>10200000</v>
      </c>
      <c r="S213" s="214" t="str">
        <f t="shared" si="92"/>
        <v>?</v>
      </c>
    </row>
    <row r="214" spans="1:19" s="76" customFormat="1" ht="15" customHeight="1" x14ac:dyDescent="0.2">
      <c r="A214" s="204" t="s">
        <v>472</v>
      </c>
      <c r="B214" s="234" t="s">
        <v>473</v>
      </c>
      <c r="C214" s="215" t="s">
        <v>474</v>
      </c>
      <c r="D214" s="206" t="s">
        <v>471</v>
      </c>
      <c r="E214" s="207" t="s">
        <v>150</v>
      </c>
      <c r="F214" s="208"/>
      <c r="G214" s="220"/>
      <c r="H214" s="220" t="s">
        <v>471</v>
      </c>
      <c r="I214" s="220">
        <v>500000</v>
      </c>
      <c r="J214" s="220"/>
      <c r="K214" s="220"/>
      <c r="L214" s="220"/>
      <c r="M214" s="220"/>
      <c r="N214" s="220"/>
      <c r="O214" s="220">
        <v>3000</v>
      </c>
      <c r="P214" s="214">
        <f t="shared" si="93"/>
        <v>503000</v>
      </c>
      <c r="Q214" s="214">
        <f t="shared" si="94"/>
        <v>503000</v>
      </c>
      <c r="R214" s="214">
        <f t="shared" si="91"/>
        <v>500000</v>
      </c>
      <c r="S214" s="214" t="str">
        <f t="shared" si="92"/>
        <v>?</v>
      </c>
    </row>
    <row r="215" spans="1:19" s="76" customFormat="1" ht="15" customHeight="1" x14ac:dyDescent="0.2">
      <c r="A215" s="204" t="s">
        <v>475</v>
      </c>
      <c r="B215" s="234" t="s">
        <v>464</v>
      </c>
      <c r="C215" s="215" t="s">
        <v>476</v>
      </c>
      <c r="D215" s="206">
        <v>25</v>
      </c>
      <c r="E215" s="207" t="s">
        <v>150</v>
      </c>
      <c r="F215" s="208" t="s">
        <v>602</v>
      </c>
      <c r="G215" s="808">
        <v>4811000</v>
      </c>
      <c r="H215" s="220">
        <v>40000</v>
      </c>
      <c r="I215" s="220"/>
      <c r="J215" s="220"/>
      <c r="K215" s="220"/>
      <c r="L215" s="220"/>
      <c r="M215" s="220"/>
      <c r="N215" s="220"/>
      <c r="O215" s="220"/>
      <c r="P215" s="214">
        <v>4811000</v>
      </c>
      <c r="Q215" s="214">
        <f t="shared" si="94"/>
        <v>0</v>
      </c>
      <c r="R215" s="214">
        <f t="shared" si="91"/>
        <v>0</v>
      </c>
      <c r="S215" s="214">
        <f t="shared" si="92"/>
        <v>40000</v>
      </c>
    </row>
    <row r="216" spans="1:19" s="76" customFormat="1" ht="15" customHeight="1" x14ac:dyDescent="0.2">
      <c r="A216" s="204" t="s">
        <v>477</v>
      </c>
      <c r="B216" s="234" t="s">
        <v>140</v>
      </c>
      <c r="C216" s="215" t="s">
        <v>478</v>
      </c>
      <c r="D216" s="206">
        <v>25</v>
      </c>
      <c r="E216" s="207" t="s">
        <v>150</v>
      </c>
      <c r="F216" s="208" t="s">
        <v>487</v>
      </c>
      <c r="G216" s="220">
        <v>1800000</v>
      </c>
      <c r="H216" s="220">
        <v>5000</v>
      </c>
      <c r="I216" s="220">
        <v>2000000</v>
      </c>
      <c r="J216" s="220">
        <f>6800000-I216-O216</f>
        <v>4050000</v>
      </c>
      <c r="K216" s="220"/>
      <c r="L216" s="220"/>
      <c r="M216" s="220"/>
      <c r="N216" s="220"/>
      <c r="O216" s="220">
        <v>750000</v>
      </c>
      <c r="P216" s="214">
        <f>SUM(I216:O216)</f>
        <v>6800000</v>
      </c>
      <c r="Q216" s="214">
        <f t="shared" si="94"/>
        <v>5000000</v>
      </c>
      <c r="R216" s="214">
        <f t="shared" si="91"/>
        <v>4250000</v>
      </c>
      <c r="S216" s="214">
        <f t="shared" si="92"/>
        <v>5000</v>
      </c>
    </row>
    <row r="217" spans="1:19" s="76" customFormat="1" ht="15" customHeight="1" x14ac:dyDescent="0.2">
      <c r="A217" s="204" t="s">
        <v>479</v>
      </c>
      <c r="B217" s="234" t="s">
        <v>464</v>
      </c>
      <c r="C217" s="215" t="s">
        <v>480</v>
      </c>
      <c r="D217" s="206">
        <v>25</v>
      </c>
      <c r="E217" s="207" t="s">
        <v>143</v>
      </c>
      <c r="F217" s="208"/>
      <c r="G217" s="220"/>
      <c r="H217" s="220">
        <v>9500</v>
      </c>
      <c r="I217" s="220"/>
      <c r="J217" s="220">
        <v>750000</v>
      </c>
      <c r="K217" s="220"/>
      <c r="L217" s="220"/>
      <c r="M217" s="220"/>
      <c r="N217" s="220"/>
      <c r="O217" s="220"/>
      <c r="P217" s="214">
        <f t="shared" ref="P217" si="95">SUM(I217:O217)</f>
        <v>750000</v>
      </c>
      <c r="Q217" s="214">
        <f t="shared" ref="Q217" si="96">SUM(P217-G217)</f>
        <v>750000</v>
      </c>
      <c r="R217" s="214">
        <f t="shared" ref="R217" si="97">SUM(Q217-O217)</f>
        <v>750000</v>
      </c>
      <c r="S217" s="214">
        <f t="shared" si="92"/>
        <v>9500</v>
      </c>
    </row>
    <row r="218" spans="1:19" s="76" customFormat="1" ht="15" customHeight="1" x14ac:dyDescent="0.2">
      <c r="A218" s="204" t="s">
        <v>481</v>
      </c>
      <c r="B218" s="234" t="s">
        <v>140</v>
      </c>
      <c r="C218" s="215" t="s">
        <v>482</v>
      </c>
      <c r="D218" s="206" t="s">
        <v>483</v>
      </c>
      <c r="E218" s="207" t="s">
        <v>150</v>
      </c>
      <c r="F218" s="208"/>
      <c r="G218" s="220"/>
      <c r="H218" s="220" t="s">
        <v>471</v>
      </c>
      <c r="I218" s="220"/>
      <c r="J218" s="220">
        <v>500000</v>
      </c>
      <c r="K218" s="220">
        <v>1000000</v>
      </c>
      <c r="L218" s="220"/>
      <c r="M218" s="220"/>
      <c r="N218" s="220">
        <v>1000000</v>
      </c>
      <c r="O218" s="220"/>
      <c r="P218" s="214">
        <f t="shared" si="89"/>
        <v>2500000</v>
      </c>
      <c r="Q218" s="214">
        <f t="shared" si="90"/>
        <v>2500000</v>
      </c>
      <c r="R218" s="214">
        <f t="shared" si="91"/>
        <v>2500000</v>
      </c>
      <c r="S218" s="214" t="str">
        <f t="shared" si="92"/>
        <v>?</v>
      </c>
    </row>
    <row r="219" spans="1:19" s="76" customFormat="1" ht="15" customHeight="1" x14ac:dyDescent="0.2">
      <c r="A219" s="204" t="s">
        <v>484</v>
      </c>
      <c r="B219" s="234" t="s">
        <v>140</v>
      </c>
      <c r="C219" s="246" t="s">
        <v>476</v>
      </c>
      <c r="D219" s="339">
        <v>25</v>
      </c>
      <c r="E219" s="707" t="s">
        <v>150</v>
      </c>
      <c r="F219" s="208"/>
      <c r="G219" s="220"/>
      <c r="H219" s="220">
        <v>5000</v>
      </c>
      <c r="I219" s="220"/>
      <c r="J219" s="220">
        <v>1750000</v>
      </c>
      <c r="K219" s="220"/>
      <c r="L219" s="220"/>
      <c r="M219" s="220"/>
      <c r="N219" s="220"/>
      <c r="O219" s="220">
        <v>100000</v>
      </c>
      <c r="P219" s="214">
        <f t="shared" si="89"/>
        <v>1850000</v>
      </c>
      <c r="Q219" s="214">
        <f t="shared" si="90"/>
        <v>1850000</v>
      </c>
      <c r="R219" s="214">
        <f t="shared" si="91"/>
        <v>1750000</v>
      </c>
      <c r="S219" s="214">
        <f t="shared" si="92"/>
        <v>5000</v>
      </c>
    </row>
    <row r="220" spans="1:19" s="76" customFormat="1" ht="15" customHeight="1" x14ac:dyDescent="0.2">
      <c r="A220" s="706" t="s">
        <v>485</v>
      </c>
      <c r="B220" s="234" t="s">
        <v>464</v>
      </c>
      <c r="C220" s="326" t="s">
        <v>486</v>
      </c>
      <c r="D220" s="339">
        <v>25</v>
      </c>
      <c r="E220" s="340" t="s">
        <v>150</v>
      </c>
      <c r="F220" s="208" t="s">
        <v>487</v>
      </c>
      <c r="G220" s="220"/>
      <c r="H220" s="220"/>
      <c r="I220" s="220"/>
      <c r="J220" s="220">
        <v>100000</v>
      </c>
      <c r="K220" s="220">
        <v>100000</v>
      </c>
      <c r="L220" s="220"/>
      <c r="M220" s="220"/>
      <c r="N220" s="220"/>
      <c r="O220" s="220"/>
      <c r="P220" s="214">
        <f t="shared" si="89"/>
        <v>200000</v>
      </c>
      <c r="Q220" s="214">
        <f t="shared" si="90"/>
        <v>200000</v>
      </c>
      <c r="R220" s="214">
        <f t="shared" si="91"/>
        <v>200000</v>
      </c>
      <c r="S220" s="214">
        <f t="shared" si="92"/>
        <v>0</v>
      </c>
    </row>
    <row r="221" spans="1:19" s="76" customFormat="1" ht="15" customHeight="1" x14ac:dyDescent="0.2">
      <c r="A221" s="204" t="s">
        <v>488</v>
      </c>
      <c r="B221" s="234" t="s">
        <v>464</v>
      </c>
      <c r="C221" s="215" t="s">
        <v>482</v>
      </c>
      <c r="D221" s="206">
        <v>25</v>
      </c>
      <c r="E221" s="207" t="s">
        <v>150</v>
      </c>
      <c r="F221" s="208" t="s">
        <v>489</v>
      </c>
      <c r="G221" s="220"/>
      <c r="H221" s="220" t="s">
        <v>471</v>
      </c>
      <c r="I221" s="220"/>
      <c r="J221" s="220"/>
      <c r="K221" s="220"/>
      <c r="L221" s="220"/>
      <c r="M221" s="220"/>
      <c r="N221" s="220">
        <v>4000000</v>
      </c>
      <c r="O221" s="220"/>
      <c r="P221" s="214">
        <f t="shared" si="89"/>
        <v>4000000</v>
      </c>
      <c r="Q221" s="214">
        <f t="shared" si="90"/>
        <v>4000000</v>
      </c>
      <c r="R221" s="214">
        <f t="shared" si="91"/>
        <v>4000000</v>
      </c>
      <c r="S221" s="214" t="str">
        <f t="shared" si="92"/>
        <v>?</v>
      </c>
    </row>
    <row r="222" spans="1:19" s="76" customFormat="1" ht="15" customHeight="1" x14ac:dyDescent="0.2">
      <c r="A222" s="706" t="s">
        <v>490</v>
      </c>
      <c r="B222" s="234" t="s">
        <v>491</v>
      </c>
      <c r="C222" s="326" t="s">
        <v>476</v>
      </c>
      <c r="D222" s="339">
        <v>25</v>
      </c>
      <c r="E222" s="340" t="s">
        <v>150</v>
      </c>
      <c r="F222" s="208"/>
      <c r="G222" s="220"/>
      <c r="H222" s="220" t="s">
        <v>471</v>
      </c>
      <c r="I222" s="220"/>
      <c r="J222" s="220"/>
      <c r="K222" s="220"/>
      <c r="L222" s="220"/>
      <c r="M222" s="220"/>
      <c r="N222" s="220">
        <v>750000</v>
      </c>
      <c r="O222" s="220"/>
      <c r="P222" s="214">
        <f t="shared" si="89"/>
        <v>750000</v>
      </c>
      <c r="Q222" s="214">
        <f t="shared" si="90"/>
        <v>750000</v>
      </c>
      <c r="R222" s="214">
        <f t="shared" si="91"/>
        <v>750000</v>
      </c>
      <c r="S222" s="214" t="str">
        <f t="shared" si="92"/>
        <v>?</v>
      </c>
    </row>
    <row r="223" spans="1:19" s="76" customFormat="1" ht="13.5" customHeight="1" x14ac:dyDescent="0.2">
      <c r="A223" s="706" t="s">
        <v>492</v>
      </c>
      <c r="B223" s="234" t="s">
        <v>140</v>
      </c>
      <c r="C223" s="326" t="s">
        <v>493</v>
      </c>
      <c r="D223" s="339">
        <v>25</v>
      </c>
      <c r="E223" s="340" t="s">
        <v>150</v>
      </c>
      <c r="F223" s="208"/>
      <c r="G223" s="220"/>
      <c r="H223" s="220" t="s">
        <v>471</v>
      </c>
      <c r="I223" s="220"/>
      <c r="J223" s="220"/>
      <c r="K223" s="220"/>
      <c r="L223" s="220">
        <v>1000000</v>
      </c>
      <c r="M223" s="220"/>
      <c r="N223" s="220">
        <v>10000000</v>
      </c>
      <c r="O223" s="220"/>
      <c r="P223" s="214">
        <f t="shared" si="89"/>
        <v>11000000</v>
      </c>
      <c r="Q223" s="214">
        <f t="shared" si="90"/>
        <v>11000000</v>
      </c>
      <c r="R223" s="214">
        <f t="shared" si="91"/>
        <v>11000000</v>
      </c>
      <c r="S223" s="214" t="str">
        <f t="shared" si="92"/>
        <v>?</v>
      </c>
    </row>
    <row r="224" spans="1:19" s="76" customFormat="1" ht="15" customHeight="1" x14ac:dyDescent="0.2">
      <c r="A224" s="204" t="s">
        <v>494</v>
      </c>
      <c r="B224" s="234" t="s">
        <v>491</v>
      </c>
      <c r="C224" s="215" t="s">
        <v>495</v>
      </c>
      <c r="D224" s="206">
        <v>25</v>
      </c>
      <c r="E224" s="207" t="s">
        <v>150</v>
      </c>
      <c r="F224" s="208"/>
      <c r="G224" s="220"/>
      <c r="H224" s="220">
        <v>15000</v>
      </c>
      <c r="I224" s="220"/>
      <c r="J224" s="220"/>
      <c r="K224" s="220"/>
      <c r="L224" s="220"/>
      <c r="M224" s="220"/>
      <c r="N224" s="220">
        <v>500000</v>
      </c>
      <c r="O224" s="220"/>
      <c r="P224" s="214">
        <f t="shared" si="89"/>
        <v>500000</v>
      </c>
      <c r="Q224" s="214">
        <f t="shared" si="90"/>
        <v>500000</v>
      </c>
      <c r="R224" s="214">
        <f t="shared" si="91"/>
        <v>500000</v>
      </c>
      <c r="S224" s="214">
        <f t="shared" si="92"/>
        <v>15000</v>
      </c>
    </row>
    <row r="225" spans="1:19" s="76" customFormat="1" ht="15" customHeight="1" x14ac:dyDescent="0.2">
      <c r="A225" s="223"/>
      <c r="B225" s="225"/>
      <c r="C225" s="223"/>
      <c r="D225" s="223"/>
      <c r="E225" s="231"/>
      <c r="F225" s="226"/>
      <c r="G225" s="200">
        <f t="shared" ref="G225:S225" si="98">SUM(G211:G224)</f>
        <v>6851000</v>
      </c>
      <c r="H225" s="200">
        <f t="shared" si="98"/>
        <v>80500</v>
      </c>
      <c r="I225" s="200">
        <f t="shared" si="98"/>
        <v>4700000</v>
      </c>
      <c r="J225" s="200">
        <f t="shared" si="98"/>
        <v>8150000</v>
      </c>
      <c r="K225" s="200">
        <f t="shared" si="98"/>
        <v>3100000</v>
      </c>
      <c r="L225" s="200">
        <f t="shared" si="98"/>
        <v>3000000</v>
      </c>
      <c r="M225" s="200">
        <f t="shared" si="98"/>
        <v>0</v>
      </c>
      <c r="N225" s="200">
        <f t="shared" si="98"/>
        <v>21250000</v>
      </c>
      <c r="O225" s="200">
        <f t="shared" si="98"/>
        <v>1103000</v>
      </c>
      <c r="P225" s="200">
        <f t="shared" si="98"/>
        <v>46114000</v>
      </c>
      <c r="Q225" s="200">
        <f t="shared" si="98"/>
        <v>39203000</v>
      </c>
      <c r="R225" s="200">
        <f t="shared" si="98"/>
        <v>38100000</v>
      </c>
      <c r="S225" s="200">
        <f t="shared" si="98"/>
        <v>80500</v>
      </c>
    </row>
    <row r="226" spans="1:19" s="76" customFormat="1" ht="15" customHeight="1" x14ac:dyDescent="0.2">
      <c r="A226" s="223"/>
      <c r="B226" s="225"/>
      <c r="C226" s="223"/>
      <c r="D226" s="226"/>
      <c r="E226" s="223"/>
      <c r="F226" s="226"/>
      <c r="G226" s="228"/>
      <c r="H226" s="228"/>
      <c r="I226" s="223"/>
      <c r="J226" s="223"/>
      <c r="K226" s="223"/>
      <c r="L226" s="223"/>
      <c r="M226" s="220"/>
      <c r="N226" s="223"/>
      <c r="O226" s="223"/>
      <c r="P226" s="230"/>
      <c r="Q226" s="230"/>
      <c r="R226" s="223"/>
      <c r="S226" s="223"/>
    </row>
    <row r="227" spans="1:19" s="76" customFormat="1" ht="15" customHeight="1" x14ac:dyDescent="0.2">
      <c r="A227" s="261" t="s">
        <v>25</v>
      </c>
      <c r="B227" s="198"/>
      <c r="C227" s="199"/>
      <c r="D227" s="199"/>
      <c r="E227" s="199"/>
      <c r="F227" s="199"/>
      <c r="G227" s="201"/>
      <c r="H227" s="201"/>
      <c r="I227" s="201"/>
      <c r="J227" s="201"/>
      <c r="K227" s="201"/>
      <c r="L227" s="201"/>
      <c r="M227" s="201"/>
      <c r="N227" s="201"/>
      <c r="O227" s="201"/>
      <c r="P227" s="201"/>
      <c r="Q227" s="201"/>
      <c r="R227" s="201"/>
      <c r="S227" s="201"/>
    </row>
    <row r="228" spans="1:19" s="76" customFormat="1" ht="15" customHeight="1" x14ac:dyDescent="0.2">
      <c r="A228" s="204" t="s">
        <v>496</v>
      </c>
      <c r="B228" s="205"/>
      <c r="C228" s="215"/>
      <c r="D228" s="241"/>
      <c r="E228" s="242"/>
      <c r="F228" s="215"/>
      <c r="G228" s="213"/>
      <c r="H228" s="272"/>
      <c r="I228" s="213"/>
      <c r="J228" s="213">
        <v>7000</v>
      </c>
      <c r="K228" s="273"/>
      <c r="L228" s="273"/>
      <c r="M228" s="220"/>
      <c r="N228" s="213"/>
      <c r="O228" s="213"/>
      <c r="P228" s="214">
        <f>SUM(I228:O228)</f>
        <v>7000</v>
      </c>
      <c r="Q228" s="214">
        <f>SUM(P228-G228)</f>
        <v>7000</v>
      </c>
      <c r="R228" s="214">
        <f>SUM(Q228-O228)</f>
        <v>7000</v>
      </c>
      <c r="S228" s="214">
        <f>H228</f>
        <v>0</v>
      </c>
    </row>
    <row r="229" spans="1:19" s="76" customFormat="1" ht="15" customHeight="1" x14ac:dyDescent="0.2">
      <c r="A229" s="223"/>
      <c r="B229" s="225"/>
      <c r="C229" s="223"/>
      <c r="D229" s="226"/>
      <c r="E229" s="231"/>
      <c r="F229" s="226"/>
      <c r="G229" s="200">
        <f t="shared" ref="G229:K229" si="99">SUM(G228:G228)</f>
        <v>0</v>
      </c>
      <c r="H229" s="200">
        <f t="shared" si="99"/>
        <v>0</v>
      </c>
      <c r="I229" s="200">
        <f t="shared" si="99"/>
        <v>0</v>
      </c>
      <c r="J229" s="200">
        <f t="shared" si="99"/>
        <v>7000</v>
      </c>
      <c r="K229" s="200">
        <f t="shared" si="99"/>
        <v>0</v>
      </c>
      <c r="L229" s="200"/>
      <c r="M229" s="200"/>
      <c r="N229" s="200">
        <f t="shared" ref="N229:S229" si="100">SUM(N228:N228)</f>
        <v>0</v>
      </c>
      <c r="O229" s="200">
        <f t="shared" si="100"/>
        <v>0</v>
      </c>
      <c r="P229" s="200">
        <f t="shared" si="100"/>
        <v>7000</v>
      </c>
      <c r="Q229" s="200">
        <f t="shared" si="100"/>
        <v>7000</v>
      </c>
      <c r="R229" s="200">
        <f t="shared" si="100"/>
        <v>7000</v>
      </c>
      <c r="S229" s="200">
        <f t="shared" si="100"/>
        <v>0</v>
      </c>
    </row>
    <row r="230" spans="1:19" s="76" customFormat="1" ht="15" customHeight="1" x14ac:dyDescent="0.2">
      <c r="A230" s="223"/>
      <c r="B230" s="225"/>
      <c r="C230" s="223"/>
      <c r="D230" s="226"/>
      <c r="E230" s="223"/>
      <c r="F230" s="226"/>
      <c r="G230" s="228"/>
      <c r="H230" s="228"/>
      <c r="I230" s="223"/>
      <c r="J230" s="223"/>
      <c r="K230" s="223"/>
      <c r="L230" s="223"/>
      <c r="M230" s="220"/>
      <c r="N230" s="223"/>
      <c r="O230" s="233"/>
      <c r="P230" s="228"/>
      <c r="Q230" s="228"/>
      <c r="R230" s="223"/>
      <c r="S230" s="223"/>
    </row>
    <row r="231" spans="1:19" s="76" customFormat="1" ht="15" customHeight="1" x14ac:dyDescent="0.2">
      <c r="A231" s="261" t="s">
        <v>26</v>
      </c>
      <c r="B231" s="198"/>
      <c r="C231" s="199"/>
      <c r="D231" s="199"/>
      <c r="E231" s="199"/>
      <c r="F231" s="199"/>
      <c r="G231" s="201"/>
      <c r="H231" s="201"/>
      <c r="I231" s="201"/>
      <c r="J231" s="201"/>
      <c r="K231" s="201"/>
      <c r="L231" s="201"/>
      <c r="M231" s="201"/>
      <c r="N231" s="201"/>
      <c r="O231" s="201"/>
      <c r="P231" s="201"/>
      <c r="Q231" s="201"/>
      <c r="R231" s="201"/>
      <c r="S231" s="201"/>
    </row>
    <row r="232" spans="1:19" s="76" customFormat="1" ht="15" customHeight="1" x14ac:dyDescent="0.2">
      <c r="A232" s="215"/>
      <c r="B232" s="205"/>
      <c r="C232" s="215"/>
      <c r="D232" s="241"/>
      <c r="E232" s="242"/>
      <c r="F232" s="282"/>
      <c r="G232" s="213"/>
      <c r="H232" s="272"/>
      <c r="I232" s="213"/>
      <c r="J232" s="213"/>
      <c r="K232" s="273"/>
      <c r="L232" s="273"/>
      <c r="M232" s="220"/>
      <c r="N232" s="213"/>
      <c r="O232" s="213"/>
      <c r="P232" s="212"/>
      <c r="Q232" s="807">
        <f>SUM((P232-G232))</f>
        <v>0</v>
      </c>
      <c r="R232" s="807"/>
      <c r="S232" s="233"/>
    </row>
    <row r="233" spans="1:19" s="76" customFormat="1" ht="15" customHeight="1" x14ac:dyDescent="0.2">
      <c r="A233" s="223"/>
      <c r="B233" s="225"/>
      <c r="C233" s="223"/>
      <c r="D233" s="226"/>
      <c r="E233" s="231"/>
      <c r="F233" s="226"/>
      <c r="G233" s="200">
        <f>SUM(G232:G232)</f>
        <v>0</v>
      </c>
      <c r="H233" s="200">
        <f>SUM(H232:H232)</f>
        <v>0</v>
      </c>
      <c r="I233" s="200">
        <f>SUM(I232:I232)</f>
        <v>0</v>
      </c>
      <c r="J233" s="200">
        <v>0</v>
      </c>
      <c r="K233" s="200">
        <f>SUM(K232:K232)</f>
        <v>0</v>
      </c>
      <c r="L233" s="200"/>
      <c r="M233" s="200"/>
      <c r="N233" s="200">
        <f t="shared" ref="N233:S233" si="101">SUM(N232:N232)</f>
        <v>0</v>
      </c>
      <c r="O233" s="200">
        <f t="shared" si="101"/>
        <v>0</v>
      </c>
      <c r="P233" s="200">
        <f t="shared" si="101"/>
        <v>0</v>
      </c>
      <c r="Q233" s="200">
        <f t="shared" si="101"/>
        <v>0</v>
      </c>
      <c r="R233" s="200">
        <f t="shared" si="101"/>
        <v>0</v>
      </c>
      <c r="S233" s="200">
        <f t="shared" si="101"/>
        <v>0</v>
      </c>
    </row>
    <row r="234" spans="1:19" s="76" customFormat="1" ht="15" customHeight="1" x14ac:dyDescent="0.2">
      <c r="A234" s="223"/>
      <c r="B234" s="225"/>
      <c r="C234" s="223"/>
      <c r="D234" s="226"/>
      <c r="E234" s="223"/>
      <c r="F234" s="226"/>
      <c r="G234" s="228"/>
      <c r="H234" s="228"/>
      <c r="I234" s="223"/>
      <c r="J234" s="223"/>
      <c r="K234" s="223"/>
      <c r="L234" s="223"/>
      <c r="M234" s="220"/>
      <c r="N234" s="223"/>
      <c r="O234" s="223"/>
      <c r="P234" s="228"/>
      <c r="Q234" s="228"/>
      <c r="R234" s="228"/>
      <c r="S234" s="223"/>
    </row>
    <row r="235" spans="1:19" s="76" customFormat="1" ht="15" customHeight="1" x14ac:dyDescent="0.2">
      <c r="A235" s="261" t="s">
        <v>27</v>
      </c>
      <c r="B235" s="198"/>
      <c r="C235" s="199"/>
      <c r="D235" s="199"/>
      <c r="E235" s="199"/>
      <c r="F235" s="199"/>
      <c r="G235" s="201"/>
      <c r="H235" s="201"/>
      <c r="I235" s="201"/>
      <c r="J235" s="201"/>
      <c r="K235" s="201"/>
      <c r="L235" s="201"/>
      <c r="M235" s="201"/>
      <c r="N235" s="201"/>
      <c r="O235" s="201"/>
      <c r="P235" s="201"/>
      <c r="Q235" s="201" t="s">
        <v>28</v>
      </c>
      <c r="R235" s="201"/>
      <c r="S235" s="203"/>
    </row>
    <row r="236" spans="1:19" s="76" customFormat="1" ht="15" customHeight="1" x14ac:dyDescent="0.2">
      <c r="A236" s="215" t="s">
        <v>497</v>
      </c>
      <c r="B236" s="205"/>
      <c r="C236" s="215"/>
      <c r="D236" s="241"/>
      <c r="E236" s="242"/>
      <c r="F236" s="215"/>
      <c r="G236" s="212"/>
      <c r="H236" s="220"/>
      <c r="I236" s="213">
        <v>30000</v>
      </c>
      <c r="J236" s="213"/>
      <c r="K236" s="273"/>
      <c r="L236" s="273"/>
      <c r="M236" s="220"/>
      <c r="N236" s="213"/>
      <c r="O236" s="213"/>
      <c r="P236" s="214">
        <f>SUM(I236:O236)</f>
        <v>30000</v>
      </c>
      <c r="Q236" s="214">
        <f>SUM(P236-G236)</f>
        <v>30000</v>
      </c>
      <c r="R236" s="214">
        <f>SUM(Q236-O236)</f>
        <v>30000</v>
      </c>
      <c r="S236" s="214">
        <f>H236</f>
        <v>0</v>
      </c>
    </row>
    <row r="237" spans="1:19" s="76" customFormat="1" ht="15" customHeight="1" x14ac:dyDescent="0.2">
      <c r="A237" s="215" t="s">
        <v>498</v>
      </c>
      <c r="B237" s="205"/>
      <c r="C237" s="215"/>
      <c r="D237" s="241"/>
      <c r="E237" s="242"/>
      <c r="F237" s="215"/>
      <c r="G237" s="212"/>
      <c r="H237" s="220"/>
      <c r="I237" s="213"/>
      <c r="J237" s="213"/>
      <c r="K237" s="273"/>
      <c r="L237" s="273"/>
      <c r="M237" s="220"/>
      <c r="N237" s="213"/>
      <c r="O237" s="213"/>
      <c r="P237" s="214">
        <f>SUM(I237:O237)</f>
        <v>0</v>
      </c>
      <c r="Q237" s="214">
        <f>SUM(P237-G237)</f>
        <v>0</v>
      </c>
      <c r="R237" s="214">
        <f>SUM(Q237-O237)</f>
        <v>0</v>
      </c>
      <c r="S237" s="214">
        <f>H237</f>
        <v>0</v>
      </c>
    </row>
    <row r="238" spans="1:19" s="76" customFormat="1" ht="15" customHeight="1" x14ac:dyDescent="0.2">
      <c r="A238" s="215" t="s">
        <v>499</v>
      </c>
      <c r="B238" s="205"/>
      <c r="C238" s="215"/>
      <c r="D238" s="241"/>
      <c r="E238" s="242"/>
      <c r="F238" s="215"/>
      <c r="G238" s="212"/>
      <c r="H238" s="220"/>
      <c r="I238" s="213"/>
      <c r="J238" s="213">
        <v>30000</v>
      </c>
      <c r="K238" s="273"/>
      <c r="L238" s="273"/>
      <c r="M238" s="220"/>
      <c r="N238" s="213"/>
      <c r="O238" s="213"/>
      <c r="P238" s="214">
        <f>SUM(I238:O238)</f>
        <v>30000</v>
      </c>
      <c r="Q238" s="214">
        <f>SUM(P238-G238)</f>
        <v>30000</v>
      </c>
      <c r="R238" s="214">
        <f>SUM(Q238-O238)</f>
        <v>30000</v>
      </c>
      <c r="S238" s="214">
        <f>H238</f>
        <v>0</v>
      </c>
    </row>
    <row r="239" spans="1:19" s="76" customFormat="1" ht="15" customHeight="1" x14ac:dyDescent="0.2">
      <c r="A239" s="343"/>
      <c r="B239" s="205"/>
      <c r="C239" s="245"/>
      <c r="D239" s="246"/>
      <c r="E239" s="245"/>
      <c r="F239" s="246"/>
      <c r="G239" s="200">
        <f t="shared" ref="G239:K239" si="102">SUM(G236:G238)</f>
        <v>0</v>
      </c>
      <c r="H239" s="200">
        <f t="shared" si="102"/>
        <v>0</v>
      </c>
      <c r="I239" s="200">
        <f t="shared" si="102"/>
        <v>30000</v>
      </c>
      <c r="J239" s="200">
        <f t="shared" si="102"/>
        <v>30000</v>
      </c>
      <c r="K239" s="200">
        <f t="shared" si="102"/>
        <v>0</v>
      </c>
      <c r="L239" s="200"/>
      <c r="M239" s="200"/>
      <c r="N239" s="200">
        <f t="shared" ref="N239:S239" si="103">SUM(N236:N238)</f>
        <v>0</v>
      </c>
      <c r="O239" s="200">
        <f t="shared" si="103"/>
        <v>0</v>
      </c>
      <c r="P239" s="200">
        <f t="shared" si="103"/>
        <v>60000</v>
      </c>
      <c r="Q239" s="200">
        <f t="shared" si="103"/>
        <v>60000</v>
      </c>
      <c r="R239" s="200">
        <f t="shared" si="103"/>
        <v>60000</v>
      </c>
      <c r="S239" s="200">
        <f t="shared" si="103"/>
        <v>0</v>
      </c>
    </row>
    <row r="240" spans="1:19" s="76" customFormat="1" ht="15" customHeight="1" thickBot="1" x14ac:dyDescent="0.25">
      <c r="A240" s="344"/>
      <c r="B240" s="248"/>
      <c r="C240" s="249"/>
      <c r="D240" s="250"/>
      <c r="E240" s="249"/>
      <c r="F240" s="250"/>
      <c r="G240" s="252"/>
      <c r="H240" s="252"/>
      <c r="I240" s="254"/>
      <c r="J240" s="254"/>
      <c r="K240" s="254"/>
      <c r="L240" s="254"/>
      <c r="M240" s="220"/>
      <c r="N240" s="254"/>
      <c r="O240" s="254"/>
      <c r="P240" s="255"/>
      <c r="Q240" s="255"/>
      <c r="R240" s="254"/>
      <c r="S240" s="254"/>
    </row>
    <row r="241" spans="1:19" s="76" customFormat="1" ht="15" customHeight="1" thickTop="1" thickBot="1" x14ac:dyDescent="0.25">
      <c r="A241" s="334" t="s">
        <v>29</v>
      </c>
      <c r="B241" s="257"/>
      <c r="C241" s="258"/>
      <c r="D241" s="258"/>
      <c r="E241" s="258"/>
      <c r="F241" s="258"/>
      <c r="G241" s="259">
        <f>SUM(G225+G229+G233+G239)</f>
        <v>6851000</v>
      </c>
      <c r="H241" s="259">
        <f>SUM(H225+H229+H233+H239)</f>
        <v>80500</v>
      </c>
      <c r="I241" s="259">
        <f t="shared" ref="I241:S241" si="104">SUM(I225+I229+I233+I239)</f>
        <v>4730000</v>
      </c>
      <c r="J241" s="259">
        <f>SUM(J225+J229+J233+J239)</f>
        <v>8187000</v>
      </c>
      <c r="K241" s="259">
        <f t="shared" si="104"/>
        <v>3100000</v>
      </c>
      <c r="L241" s="259">
        <f t="shared" si="104"/>
        <v>3000000</v>
      </c>
      <c r="M241" s="259">
        <f t="shared" si="104"/>
        <v>0</v>
      </c>
      <c r="N241" s="259">
        <f t="shared" si="104"/>
        <v>21250000</v>
      </c>
      <c r="O241" s="259">
        <f t="shared" si="104"/>
        <v>1103000</v>
      </c>
      <c r="P241" s="259">
        <f t="shared" si="104"/>
        <v>46181000</v>
      </c>
      <c r="Q241" s="259">
        <f t="shared" si="104"/>
        <v>39270000</v>
      </c>
      <c r="R241" s="259">
        <f t="shared" si="104"/>
        <v>38167000</v>
      </c>
      <c r="S241" s="259">
        <f t="shared" si="104"/>
        <v>80500</v>
      </c>
    </row>
    <row r="242" spans="1:19" s="361" customFormat="1" ht="12" thickTop="1" x14ac:dyDescent="0.2">
      <c r="A242" s="941" t="s">
        <v>538</v>
      </c>
      <c r="B242" s="942"/>
      <c r="C242" s="942"/>
      <c r="D242" s="942"/>
      <c r="E242" s="942"/>
      <c r="F242" s="942"/>
      <c r="G242" s="942"/>
      <c r="H242" s="942"/>
      <c r="I242" s="942"/>
      <c r="J242" s="942"/>
      <c r="K242" s="942"/>
      <c r="L242" s="942"/>
      <c r="M242" s="942"/>
      <c r="N242" s="942"/>
      <c r="O242" s="942"/>
      <c r="P242" s="942"/>
      <c r="Q242" s="942"/>
      <c r="R242" s="942"/>
      <c r="S242" s="942"/>
    </row>
    <row r="243" spans="1:19" s="361" customFormat="1" ht="11.25" x14ac:dyDescent="0.2">
      <c r="A243" s="943"/>
      <c r="B243" s="943"/>
      <c r="C243" s="943"/>
      <c r="D243" s="943"/>
      <c r="E243" s="943"/>
      <c r="F243" s="943"/>
      <c r="G243" s="943"/>
      <c r="H243" s="943"/>
      <c r="I243" s="943"/>
      <c r="J243" s="943"/>
      <c r="K243" s="943"/>
      <c r="L243" s="943"/>
      <c r="M243" s="943"/>
      <c r="N243" s="943"/>
      <c r="O243" s="943"/>
      <c r="P243" s="943"/>
      <c r="Q243" s="943"/>
      <c r="R243" s="943"/>
      <c r="S243" s="943"/>
    </row>
    <row r="244" spans="1:19" s="361" customFormat="1" ht="33.75" x14ac:dyDescent="0.2">
      <c r="A244" s="362" t="s">
        <v>1</v>
      </c>
      <c r="B244" s="363" t="s">
        <v>2</v>
      </c>
      <c r="C244" s="363" t="s">
        <v>3</v>
      </c>
      <c r="D244" s="364" t="s">
        <v>4</v>
      </c>
      <c r="E244" s="365" t="s">
        <v>5</v>
      </c>
      <c r="F244" s="364" t="s">
        <v>6</v>
      </c>
      <c r="G244" s="364" t="s">
        <v>7</v>
      </c>
      <c r="H244" s="364" t="s">
        <v>8</v>
      </c>
      <c r="I244" s="363" t="s">
        <v>9</v>
      </c>
      <c r="J244" s="363" t="s">
        <v>10</v>
      </c>
      <c r="K244" s="363" t="s">
        <v>11</v>
      </c>
      <c r="L244" s="363" t="s">
        <v>12</v>
      </c>
      <c r="M244" s="363" t="s">
        <v>13</v>
      </c>
      <c r="N244" s="363" t="s">
        <v>14</v>
      </c>
      <c r="O244" s="365" t="s">
        <v>15</v>
      </c>
      <c r="P244" s="365" t="s">
        <v>16</v>
      </c>
      <c r="Q244" s="365" t="s">
        <v>17</v>
      </c>
      <c r="R244" s="365" t="s">
        <v>18</v>
      </c>
      <c r="S244" s="365" t="s">
        <v>19</v>
      </c>
    </row>
    <row r="245" spans="1:19" s="361" customFormat="1" ht="11.25" x14ac:dyDescent="0.2">
      <c r="A245" s="366" t="s">
        <v>20</v>
      </c>
      <c r="B245" s="367"/>
      <c r="C245" s="368"/>
      <c r="D245" s="369"/>
      <c r="E245" s="369"/>
      <c r="F245" s="369"/>
      <c r="G245" s="370"/>
      <c r="H245" s="370"/>
      <c r="I245" s="370"/>
      <c r="J245" s="370"/>
      <c r="K245" s="370"/>
      <c r="L245" s="370"/>
      <c r="M245" s="370"/>
      <c r="N245" s="370"/>
      <c r="O245" s="370"/>
      <c r="P245" s="370"/>
      <c r="Q245" s="370"/>
      <c r="R245" s="370"/>
      <c r="S245" s="371"/>
    </row>
    <row r="246" spans="1:19" s="361" customFormat="1" ht="11.25" x14ac:dyDescent="0.2">
      <c r="A246" s="372"/>
      <c r="B246" s="373"/>
      <c r="C246" s="372"/>
      <c r="D246" s="372"/>
      <c r="E246" s="372"/>
      <c r="F246" s="372"/>
      <c r="G246" s="372"/>
      <c r="H246" s="372"/>
      <c r="I246" s="372"/>
      <c r="J246" s="372"/>
      <c r="K246" s="372"/>
      <c r="L246" s="372"/>
      <c r="M246" s="372"/>
      <c r="N246" s="372"/>
      <c r="O246" s="372"/>
      <c r="P246" s="372"/>
      <c r="Q246" s="372"/>
      <c r="R246" s="372"/>
      <c r="S246" s="372"/>
    </row>
    <row r="247" spans="1:19" s="361" customFormat="1" ht="11.25" x14ac:dyDescent="0.2">
      <c r="A247" s="374"/>
      <c r="B247" s="375"/>
      <c r="C247" s="374"/>
      <c r="D247" s="374"/>
      <c r="E247" s="374"/>
      <c r="F247" s="374"/>
      <c r="G247" s="374"/>
      <c r="H247" s="374"/>
      <c r="I247" s="374"/>
      <c r="J247" s="374"/>
      <c r="K247" s="374"/>
      <c r="L247" s="374"/>
      <c r="M247" s="374"/>
      <c r="N247" s="374"/>
      <c r="O247" s="374"/>
      <c r="P247" s="374"/>
      <c r="Q247" s="374"/>
      <c r="R247" s="374"/>
      <c r="S247" s="374"/>
    </row>
    <row r="248" spans="1:19" s="361" customFormat="1" ht="11.25" x14ac:dyDescent="0.2">
      <c r="A248" s="374"/>
      <c r="B248" s="375"/>
      <c r="C248" s="374"/>
      <c r="D248" s="374"/>
      <c r="E248" s="374"/>
      <c r="F248" s="374"/>
      <c r="G248" s="374"/>
      <c r="H248" s="374"/>
      <c r="I248" s="374"/>
      <c r="J248" s="374"/>
      <c r="K248" s="374"/>
      <c r="L248" s="374"/>
      <c r="M248" s="374"/>
      <c r="N248" s="374"/>
      <c r="O248" s="374"/>
      <c r="P248" s="374"/>
      <c r="Q248" s="374"/>
      <c r="R248" s="374"/>
      <c r="S248" s="374"/>
    </row>
    <row r="249" spans="1:19" s="361" customFormat="1" ht="12" thickBot="1" x14ac:dyDescent="0.25">
      <c r="A249" s="376"/>
      <c r="B249" s="377"/>
      <c r="C249" s="376"/>
      <c r="D249" s="378"/>
      <c r="E249" s="379"/>
      <c r="F249" s="380"/>
      <c r="G249" s="381"/>
      <c r="H249" s="382"/>
      <c r="I249" s="381"/>
      <c r="J249" s="381"/>
      <c r="K249" s="381"/>
      <c r="L249" s="381"/>
      <c r="M249" s="381"/>
      <c r="N249" s="381"/>
      <c r="O249" s="381"/>
      <c r="P249" s="383">
        <f>SUM(I249:O249)</f>
        <v>0</v>
      </c>
      <c r="Q249" s="383">
        <f>SUM(P249-G249)</f>
        <v>0</v>
      </c>
      <c r="R249" s="383">
        <f t="shared" ref="R249" si="105">SUM(Q249-O249)</f>
        <v>0</v>
      </c>
      <c r="S249" s="383">
        <f>H249</f>
        <v>0</v>
      </c>
    </row>
    <row r="250" spans="1:19" s="361" customFormat="1" ht="12" thickTop="1" x14ac:dyDescent="0.2">
      <c r="A250" s="384"/>
      <c r="B250" s="385"/>
      <c r="C250" s="386"/>
      <c r="D250" s="387"/>
      <c r="E250" s="388"/>
      <c r="F250" s="389"/>
      <c r="G250" s="390">
        <f t="shared" ref="G250:S250" si="106">SUM(G249:G249)</f>
        <v>0</v>
      </c>
      <c r="H250" s="390">
        <f t="shared" si="106"/>
        <v>0</v>
      </c>
      <c r="I250" s="390">
        <f t="shared" si="106"/>
        <v>0</v>
      </c>
      <c r="J250" s="390">
        <f t="shared" si="106"/>
        <v>0</v>
      </c>
      <c r="K250" s="390">
        <f t="shared" si="106"/>
        <v>0</v>
      </c>
      <c r="L250" s="390">
        <f t="shared" si="106"/>
        <v>0</v>
      </c>
      <c r="M250" s="390"/>
      <c r="N250" s="390">
        <f t="shared" si="106"/>
        <v>0</v>
      </c>
      <c r="O250" s="390">
        <f t="shared" si="106"/>
        <v>0</v>
      </c>
      <c r="P250" s="390">
        <f t="shared" si="106"/>
        <v>0</v>
      </c>
      <c r="Q250" s="390">
        <f t="shared" si="106"/>
        <v>0</v>
      </c>
      <c r="R250" s="390">
        <f t="shared" si="106"/>
        <v>0</v>
      </c>
      <c r="S250" s="390">
        <f t="shared" si="106"/>
        <v>0</v>
      </c>
    </row>
    <row r="251" spans="1:19" s="361" customFormat="1" ht="11.25" x14ac:dyDescent="0.2">
      <c r="A251" s="391"/>
      <c r="B251" s="392"/>
      <c r="C251" s="393"/>
      <c r="D251" s="394"/>
      <c r="E251" s="395"/>
      <c r="F251" s="396"/>
      <c r="G251" s="397"/>
      <c r="H251" s="398"/>
      <c r="I251" s="391"/>
      <c r="J251" s="391"/>
      <c r="K251" s="391"/>
      <c r="L251" s="391"/>
      <c r="M251" s="391"/>
      <c r="N251" s="391"/>
      <c r="O251" s="391"/>
      <c r="P251" s="399"/>
      <c r="Q251" s="399"/>
      <c r="R251" s="391"/>
      <c r="S251" s="391"/>
    </row>
    <row r="252" spans="1:19" s="361" customFormat="1" ht="11.25" x14ac:dyDescent="0.2">
      <c r="A252" s="400" t="s">
        <v>25</v>
      </c>
      <c r="B252" s="401"/>
      <c r="C252" s="402"/>
      <c r="D252" s="402"/>
      <c r="E252" s="402"/>
      <c r="F252" s="402"/>
      <c r="G252" s="403"/>
      <c r="H252" s="403"/>
      <c r="I252" s="403"/>
      <c r="J252" s="403"/>
      <c r="K252" s="403"/>
      <c r="L252" s="403"/>
      <c r="M252" s="403"/>
      <c r="N252" s="403"/>
      <c r="O252" s="403"/>
      <c r="P252" s="403"/>
      <c r="Q252" s="403"/>
      <c r="R252" s="403"/>
      <c r="S252" s="403"/>
    </row>
    <row r="253" spans="1:19" s="361" customFormat="1" ht="12" thickBot="1" x14ac:dyDescent="0.25">
      <c r="A253" s="404"/>
      <c r="B253" s="405"/>
      <c r="C253" s="406"/>
      <c r="D253" s="407"/>
      <c r="E253" s="408"/>
      <c r="F253" s="406"/>
      <c r="G253" s="409"/>
      <c r="H253" s="410"/>
      <c r="I253" s="409"/>
      <c r="J253" s="409"/>
      <c r="K253" s="409"/>
      <c r="L253" s="409"/>
      <c r="M253" s="409"/>
      <c r="N253" s="409"/>
      <c r="O253" s="409"/>
      <c r="P253" s="383">
        <f>SUM(I253:O253)</f>
        <v>0</v>
      </c>
      <c r="Q253" s="383">
        <f>SUM(P253-G253)</f>
        <v>0</v>
      </c>
      <c r="R253" s="383">
        <f t="shared" ref="R253" si="107">SUM(Q253-O253)</f>
        <v>0</v>
      </c>
      <c r="S253" s="411">
        <f>H253</f>
        <v>0</v>
      </c>
    </row>
    <row r="254" spans="1:19" s="361" customFormat="1" ht="12" thickTop="1" x14ac:dyDescent="0.2">
      <c r="A254" s="384"/>
      <c r="B254" s="385"/>
      <c r="C254" s="412"/>
      <c r="D254" s="413"/>
      <c r="E254" s="388"/>
      <c r="F254" s="389"/>
      <c r="G254" s="414">
        <f t="shared" ref="G254:S254" si="108">SUM(G253:G253)</f>
        <v>0</v>
      </c>
      <c r="H254" s="390">
        <f t="shared" si="108"/>
        <v>0</v>
      </c>
      <c r="I254" s="390">
        <f t="shared" si="108"/>
        <v>0</v>
      </c>
      <c r="J254" s="390">
        <f t="shared" si="108"/>
        <v>0</v>
      </c>
      <c r="K254" s="390">
        <f t="shared" si="108"/>
        <v>0</v>
      </c>
      <c r="L254" s="390">
        <f t="shared" si="108"/>
        <v>0</v>
      </c>
      <c r="M254" s="390"/>
      <c r="N254" s="390">
        <f t="shared" si="108"/>
        <v>0</v>
      </c>
      <c r="O254" s="390">
        <f t="shared" si="108"/>
        <v>0</v>
      </c>
      <c r="P254" s="390">
        <f t="shared" si="108"/>
        <v>0</v>
      </c>
      <c r="Q254" s="390">
        <f t="shared" si="108"/>
        <v>0</v>
      </c>
      <c r="R254" s="390">
        <f t="shared" si="108"/>
        <v>0</v>
      </c>
      <c r="S254" s="390">
        <f t="shared" si="108"/>
        <v>0</v>
      </c>
    </row>
    <row r="255" spans="1:19" s="361" customFormat="1" ht="11.25" x14ac:dyDescent="0.2">
      <c r="A255" s="391"/>
      <c r="B255" s="392"/>
      <c r="C255" s="395"/>
      <c r="D255" s="415"/>
      <c r="E255" s="395"/>
      <c r="F255" s="416"/>
      <c r="G255" s="417"/>
      <c r="H255" s="417"/>
      <c r="I255" s="391"/>
      <c r="J255" s="391"/>
      <c r="K255" s="391"/>
      <c r="L255" s="391"/>
      <c r="M255" s="391"/>
      <c r="N255" s="391"/>
      <c r="O255" s="418"/>
      <c r="P255" s="419"/>
      <c r="Q255" s="419"/>
      <c r="R255" s="391"/>
      <c r="S255" s="391"/>
    </row>
    <row r="256" spans="1:19" s="361" customFormat="1" ht="11.25" x14ac:dyDescent="0.2">
      <c r="A256" s="400" t="s">
        <v>26</v>
      </c>
      <c r="B256" s="401"/>
      <c r="C256" s="369"/>
      <c r="D256" s="369"/>
      <c r="E256" s="369"/>
      <c r="F256" s="402"/>
      <c r="G256" s="403"/>
      <c r="H256" s="403"/>
      <c r="I256" s="403"/>
      <c r="J256" s="403"/>
      <c r="K256" s="403"/>
      <c r="L256" s="403"/>
      <c r="M256" s="403"/>
      <c r="N256" s="403"/>
      <c r="O256" s="403"/>
      <c r="P256" s="403"/>
      <c r="Q256" s="403"/>
      <c r="R256" s="403"/>
      <c r="S256" s="403"/>
    </row>
    <row r="257" spans="1:19" s="361" customFormat="1" ht="11.25" x14ac:dyDescent="0.2">
      <c r="A257" s="420" t="s">
        <v>539</v>
      </c>
      <c r="B257" s="421" t="s">
        <v>22</v>
      </c>
      <c r="C257" s="422" t="s">
        <v>540</v>
      </c>
      <c r="D257" s="423" t="s">
        <v>42</v>
      </c>
      <c r="E257" s="424" t="s">
        <v>462</v>
      </c>
      <c r="F257" s="425"/>
      <c r="G257" s="426"/>
      <c r="H257" s="427"/>
      <c r="I257" s="426">
        <v>5000</v>
      </c>
      <c r="J257" s="426">
        <v>5000</v>
      </c>
      <c r="K257" s="426">
        <v>5000</v>
      </c>
      <c r="L257" s="426">
        <v>5000</v>
      </c>
      <c r="M257" s="426"/>
      <c r="N257" s="426"/>
      <c r="O257" s="426"/>
      <c r="P257" s="428">
        <f>SUM(I257:O257)</f>
        <v>20000</v>
      </c>
      <c r="Q257" s="428">
        <f>SUM(P257-G257)</f>
        <v>20000</v>
      </c>
      <c r="R257" s="428">
        <f t="shared" ref="R257" si="109">SUM(Q257-O257)</f>
        <v>20000</v>
      </c>
      <c r="S257" s="428">
        <f>H257</f>
        <v>0</v>
      </c>
    </row>
    <row r="258" spans="1:19" s="361" customFormat="1" ht="11.25" x14ac:dyDescent="0.2">
      <c r="A258" s="429" t="s">
        <v>541</v>
      </c>
      <c r="B258" s="430" t="s">
        <v>22</v>
      </c>
      <c r="C258" s="429" t="s">
        <v>542</v>
      </c>
      <c r="D258" s="431" t="s">
        <v>543</v>
      </c>
      <c r="E258" s="432" t="s">
        <v>462</v>
      </c>
      <c r="F258" s="429"/>
      <c r="G258" s="433"/>
      <c r="H258" s="434"/>
      <c r="I258" s="433">
        <v>130000</v>
      </c>
      <c r="J258" s="435"/>
      <c r="K258" s="433"/>
      <c r="L258" s="433"/>
      <c r="M258" s="433"/>
      <c r="N258" s="433"/>
      <c r="O258" s="433"/>
      <c r="P258" s="436">
        <f>SUM(I258:O258)</f>
        <v>130000</v>
      </c>
      <c r="Q258" s="428">
        <f>SUM(P258-G258)</f>
        <v>130000</v>
      </c>
      <c r="R258" s="428">
        <f>SUM(Q258-O258)</f>
        <v>130000</v>
      </c>
      <c r="S258" s="428">
        <f>H258</f>
        <v>0</v>
      </c>
    </row>
    <row r="259" spans="1:19" s="361" customFormat="1" ht="11.25" x14ac:dyDescent="0.2">
      <c r="A259" s="429" t="s">
        <v>544</v>
      </c>
      <c r="B259" s="430" t="s">
        <v>22</v>
      </c>
      <c r="C259" s="429" t="s">
        <v>545</v>
      </c>
      <c r="D259" s="431" t="s">
        <v>35</v>
      </c>
      <c r="E259" s="432" t="s">
        <v>462</v>
      </c>
      <c r="F259" s="429"/>
      <c r="G259" s="433"/>
      <c r="H259" s="434"/>
      <c r="I259" s="433">
        <v>60000</v>
      </c>
      <c r="J259" s="433"/>
      <c r="K259" s="433"/>
      <c r="L259" s="433"/>
      <c r="M259" s="433"/>
      <c r="N259" s="433"/>
      <c r="O259" s="433"/>
      <c r="P259" s="436"/>
      <c r="Q259" s="428"/>
      <c r="R259" s="428"/>
      <c r="S259" s="428"/>
    </row>
    <row r="260" spans="1:19" s="361" customFormat="1" ht="11.25" x14ac:dyDescent="0.2">
      <c r="A260" s="429" t="s">
        <v>546</v>
      </c>
      <c r="B260" s="430" t="s">
        <v>22</v>
      </c>
      <c r="C260" s="429" t="s">
        <v>547</v>
      </c>
      <c r="D260" s="431" t="s">
        <v>548</v>
      </c>
      <c r="E260" s="432" t="s">
        <v>462</v>
      </c>
      <c r="F260" s="429"/>
      <c r="G260" s="433"/>
      <c r="H260" s="434"/>
      <c r="I260" s="433">
        <v>28000</v>
      </c>
      <c r="J260" s="433"/>
      <c r="K260" s="433"/>
      <c r="L260" s="433"/>
      <c r="M260" s="433"/>
      <c r="N260" s="433"/>
      <c r="O260" s="433"/>
      <c r="P260" s="436"/>
      <c r="Q260" s="428"/>
      <c r="R260" s="428"/>
      <c r="S260" s="428"/>
    </row>
    <row r="261" spans="1:19" s="361" customFormat="1" ht="11.25" x14ac:dyDescent="0.2">
      <c r="A261" s="429" t="s">
        <v>549</v>
      </c>
      <c r="B261" s="430" t="s">
        <v>550</v>
      </c>
      <c r="C261" s="429" t="s">
        <v>551</v>
      </c>
      <c r="D261" s="431" t="s">
        <v>35</v>
      </c>
      <c r="E261" s="432" t="s">
        <v>462</v>
      </c>
      <c r="F261" s="429"/>
      <c r="G261" s="433"/>
      <c r="H261" s="434"/>
      <c r="I261" s="433">
        <v>7200</v>
      </c>
      <c r="J261" s="433"/>
      <c r="K261" s="433"/>
      <c r="L261" s="433"/>
      <c r="M261" s="433"/>
      <c r="N261" s="433"/>
      <c r="O261" s="433"/>
      <c r="P261" s="436"/>
      <c r="Q261" s="428"/>
      <c r="R261" s="428"/>
      <c r="S261" s="428"/>
    </row>
    <row r="262" spans="1:19" s="361" customFormat="1" ht="11.25" x14ac:dyDescent="0.2">
      <c r="A262" s="429" t="s">
        <v>552</v>
      </c>
      <c r="B262" s="430" t="s">
        <v>115</v>
      </c>
      <c r="C262" s="429" t="s">
        <v>553</v>
      </c>
      <c r="D262" s="431" t="s">
        <v>554</v>
      </c>
      <c r="E262" s="432" t="s">
        <v>23</v>
      </c>
      <c r="F262" s="429"/>
      <c r="G262" s="433"/>
      <c r="H262" s="434"/>
      <c r="I262" s="433">
        <v>10000</v>
      </c>
      <c r="J262" s="433">
        <v>10000</v>
      </c>
      <c r="K262" s="433">
        <v>10000</v>
      </c>
      <c r="L262" s="433">
        <v>10000</v>
      </c>
      <c r="M262" s="433">
        <v>10000</v>
      </c>
      <c r="N262" s="433"/>
      <c r="O262" s="433"/>
      <c r="P262" s="436">
        <f>SUM(I262:O262)</f>
        <v>50000</v>
      </c>
      <c r="Q262" s="428">
        <f>SUM(P262-G262)</f>
        <v>50000</v>
      </c>
      <c r="R262" s="428">
        <f>SUM(Q262-O262)</f>
        <v>50000</v>
      </c>
      <c r="S262" s="428">
        <f>H262</f>
        <v>0</v>
      </c>
    </row>
    <row r="263" spans="1:19" s="361" customFormat="1" ht="12" thickBot="1" x14ac:dyDescent="0.25">
      <c r="A263" s="435" t="s">
        <v>555</v>
      </c>
      <c r="B263" s="437" t="s">
        <v>22</v>
      </c>
      <c r="C263" s="435" t="s">
        <v>556</v>
      </c>
      <c r="D263" s="438" t="s">
        <v>557</v>
      </c>
      <c r="E263" s="439" t="s">
        <v>462</v>
      </c>
      <c r="F263" s="440"/>
      <c r="G263" s="433"/>
      <c r="H263" s="434"/>
      <c r="I263" s="433">
        <v>43000</v>
      </c>
      <c r="J263" s="433"/>
      <c r="K263" s="433"/>
      <c r="L263" s="433"/>
      <c r="M263" s="433"/>
      <c r="N263" s="433"/>
      <c r="O263" s="433"/>
      <c r="P263" s="436">
        <f>SUM(I263:O263)</f>
        <v>43000</v>
      </c>
      <c r="Q263" s="428">
        <f>SUM(P263-G263)</f>
        <v>43000</v>
      </c>
      <c r="R263" s="428">
        <f>SUM(Q263-O263)</f>
        <v>43000</v>
      </c>
      <c r="S263" s="428">
        <f>H263</f>
        <v>0</v>
      </c>
    </row>
    <row r="264" spans="1:19" s="361" customFormat="1" ht="12" thickTop="1" x14ac:dyDescent="0.2">
      <c r="F264" s="441"/>
      <c r="G264" s="442">
        <f>SUM(G257:G257)</f>
        <v>0</v>
      </c>
      <c r="H264" s="442">
        <f>SUM(H257:H257)</f>
        <v>0</v>
      </c>
      <c r="I264" s="442">
        <f t="shared" ref="I264:S264" si="110">SUM(I257:I263)</f>
        <v>283200</v>
      </c>
      <c r="J264" s="442">
        <f t="shared" si="110"/>
        <v>15000</v>
      </c>
      <c r="K264" s="442">
        <f t="shared" si="110"/>
        <v>15000</v>
      </c>
      <c r="L264" s="442">
        <f t="shared" si="110"/>
        <v>15000</v>
      </c>
      <c r="M264" s="442">
        <f t="shared" si="110"/>
        <v>10000</v>
      </c>
      <c r="N264" s="442">
        <f t="shared" si="110"/>
        <v>0</v>
      </c>
      <c r="O264" s="442">
        <f t="shared" si="110"/>
        <v>0</v>
      </c>
      <c r="P264" s="390">
        <f t="shared" si="110"/>
        <v>243000</v>
      </c>
      <c r="Q264" s="390">
        <f t="shared" si="110"/>
        <v>243000</v>
      </c>
      <c r="R264" s="390">
        <f t="shared" si="110"/>
        <v>243000</v>
      </c>
      <c r="S264" s="390">
        <f t="shared" si="110"/>
        <v>0</v>
      </c>
    </row>
    <row r="265" spans="1:19" s="361" customFormat="1" ht="11.25" x14ac:dyDescent="0.2">
      <c r="A265" s="391"/>
      <c r="B265" s="392"/>
      <c r="C265" s="443"/>
      <c r="D265" s="444"/>
      <c r="E265" s="443"/>
      <c r="F265" s="445"/>
      <c r="G265" s="446"/>
      <c r="H265" s="446"/>
      <c r="I265" s="391"/>
      <c r="J265" s="391"/>
      <c r="K265" s="391"/>
      <c r="L265" s="391"/>
      <c r="M265" s="391"/>
      <c r="N265" s="391"/>
      <c r="O265" s="391"/>
      <c r="P265" s="446"/>
      <c r="Q265" s="446"/>
      <c r="R265" s="446"/>
      <c r="S265" s="391"/>
    </row>
    <row r="266" spans="1:19" s="361" customFormat="1" ht="11.25" x14ac:dyDescent="0.2">
      <c r="A266" s="400" t="s">
        <v>27</v>
      </c>
      <c r="B266" s="401"/>
      <c r="C266" s="402"/>
      <c r="D266" s="402"/>
      <c r="E266" s="402"/>
      <c r="F266" s="402"/>
      <c r="G266" s="403"/>
      <c r="H266" s="403"/>
      <c r="I266" s="403"/>
      <c r="J266" s="403"/>
      <c r="K266" s="403"/>
      <c r="L266" s="403"/>
      <c r="M266" s="403"/>
      <c r="N266" s="403"/>
      <c r="O266" s="403"/>
      <c r="P266" s="403"/>
      <c r="Q266" s="403" t="s">
        <v>28</v>
      </c>
      <c r="R266" s="403"/>
      <c r="S266" s="371"/>
    </row>
    <row r="267" spans="1:19" s="361" customFormat="1" ht="11.25" x14ac:dyDescent="0.2">
      <c r="A267" s="447" t="s">
        <v>558</v>
      </c>
      <c r="B267" s="448" t="s">
        <v>22</v>
      </c>
      <c r="C267" s="447" t="s">
        <v>559</v>
      </c>
      <c r="D267" s="449" t="s">
        <v>560</v>
      </c>
      <c r="E267" s="450" t="s">
        <v>462</v>
      </c>
      <c r="F267" s="447"/>
      <c r="G267" s="451"/>
      <c r="H267" s="452"/>
      <c r="I267" s="452">
        <v>72000</v>
      </c>
      <c r="J267" s="452">
        <v>72000</v>
      </c>
      <c r="K267" s="452">
        <v>72000</v>
      </c>
      <c r="L267" s="452">
        <v>72000</v>
      </c>
      <c r="M267" s="452">
        <v>72000</v>
      </c>
      <c r="N267" s="451"/>
      <c r="O267" s="451"/>
      <c r="P267" s="428">
        <f>SUM(I267:O267)</f>
        <v>360000</v>
      </c>
      <c r="Q267" s="428">
        <f>SUM(P267-G267)</f>
        <v>360000</v>
      </c>
      <c r="R267" s="428">
        <f t="shared" ref="R267:R270" si="111">SUM(Q267-O267)</f>
        <v>360000</v>
      </c>
      <c r="S267" s="428">
        <f>H267</f>
        <v>0</v>
      </c>
    </row>
    <row r="268" spans="1:19" s="361" customFormat="1" ht="11.25" x14ac:dyDescent="0.2">
      <c r="A268" s="447" t="s">
        <v>561</v>
      </c>
      <c r="B268" s="448" t="s">
        <v>22</v>
      </c>
      <c r="C268" s="447" t="s">
        <v>559</v>
      </c>
      <c r="D268" s="449" t="s">
        <v>560</v>
      </c>
      <c r="E268" s="450" t="s">
        <v>462</v>
      </c>
      <c r="F268" s="447"/>
      <c r="G268" s="451"/>
      <c r="H268" s="452"/>
      <c r="I268" s="452">
        <v>72000</v>
      </c>
      <c r="J268" s="452">
        <v>72000</v>
      </c>
      <c r="K268" s="452">
        <v>72000</v>
      </c>
      <c r="L268" s="452">
        <v>72000</v>
      </c>
      <c r="M268" s="452">
        <v>72000</v>
      </c>
      <c r="N268" s="451"/>
      <c r="O268" s="451"/>
      <c r="P268" s="428">
        <f>SUM(I268:O268)</f>
        <v>360000</v>
      </c>
      <c r="Q268" s="428">
        <f>SUM(P268-G268)</f>
        <v>360000</v>
      </c>
      <c r="R268" s="428">
        <f t="shared" si="111"/>
        <v>360000</v>
      </c>
      <c r="S268" s="428">
        <f>H268</f>
        <v>0</v>
      </c>
    </row>
    <row r="269" spans="1:19" s="361" customFormat="1" ht="11.25" x14ac:dyDescent="0.2">
      <c r="A269" s="447" t="s">
        <v>561</v>
      </c>
      <c r="B269" s="448" t="s">
        <v>22</v>
      </c>
      <c r="C269" s="447" t="s">
        <v>559</v>
      </c>
      <c r="D269" s="449" t="s">
        <v>560</v>
      </c>
      <c r="E269" s="450" t="s">
        <v>462</v>
      </c>
      <c r="F269" s="447"/>
      <c r="G269" s="451"/>
      <c r="H269" s="452"/>
      <c r="I269" s="452">
        <v>72000</v>
      </c>
      <c r="J269" s="452">
        <v>72000</v>
      </c>
      <c r="K269" s="452">
        <v>72000</v>
      </c>
      <c r="L269" s="452">
        <v>72000</v>
      </c>
      <c r="M269" s="452">
        <v>72000</v>
      </c>
      <c r="N269" s="451"/>
      <c r="O269" s="451"/>
      <c r="P269" s="428">
        <f>SUM(I269:O269)</f>
        <v>360000</v>
      </c>
      <c r="Q269" s="428">
        <f>SUM(P269-G269)</f>
        <v>360000</v>
      </c>
      <c r="R269" s="428">
        <f t="shared" si="111"/>
        <v>360000</v>
      </c>
      <c r="S269" s="428">
        <f>H269</f>
        <v>0</v>
      </c>
    </row>
    <row r="270" spans="1:19" s="361" customFormat="1" ht="11.25" x14ac:dyDescent="0.2">
      <c r="A270" s="447"/>
      <c r="B270" s="448"/>
      <c r="C270" s="447"/>
      <c r="D270" s="449"/>
      <c r="E270" s="450"/>
      <c r="F270" s="447"/>
      <c r="G270" s="451"/>
      <c r="H270" s="452"/>
      <c r="I270" s="452"/>
      <c r="J270" s="452"/>
      <c r="K270" s="452"/>
      <c r="L270" s="452"/>
      <c r="M270" s="452"/>
      <c r="N270" s="451"/>
      <c r="O270" s="451"/>
      <c r="P270" s="428">
        <f>SUM(I270:O270)</f>
        <v>0</v>
      </c>
      <c r="Q270" s="428">
        <f>SUM(P270-G270)</f>
        <v>0</v>
      </c>
      <c r="R270" s="428">
        <f t="shared" si="111"/>
        <v>0</v>
      </c>
      <c r="S270" s="428">
        <f>H270</f>
        <v>0</v>
      </c>
    </row>
    <row r="271" spans="1:19" s="361" customFormat="1" ht="12" thickBot="1" x14ac:dyDescent="0.25">
      <c r="B271" s="453"/>
    </row>
    <row r="272" spans="1:19" s="361" customFormat="1" ht="12" thickTop="1" x14ac:dyDescent="0.2">
      <c r="A272" s="454"/>
      <c r="B272" s="455"/>
      <c r="C272" s="456"/>
      <c r="D272" s="457"/>
      <c r="E272" s="456"/>
      <c r="F272" s="458"/>
      <c r="G272" s="390">
        <f t="shared" ref="G272:S272" si="112">SUM(G267:G271)</f>
        <v>0</v>
      </c>
      <c r="H272" s="390">
        <f t="shared" si="112"/>
        <v>0</v>
      </c>
      <c r="I272" s="390">
        <f t="shared" si="112"/>
        <v>216000</v>
      </c>
      <c r="J272" s="390">
        <f t="shared" si="112"/>
        <v>216000</v>
      </c>
      <c r="K272" s="390">
        <f t="shared" si="112"/>
        <v>216000</v>
      </c>
      <c r="L272" s="390">
        <f t="shared" si="112"/>
        <v>216000</v>
      </c>
      <c r="M272" s="390">
        <f t="shared" si="112"/>
        <v>216000</v>
      </c>
      <c r="N272" s="390">
        <f t="shared" si="112"/>
        <v>0</v>
      </c>
      <c r="O272" s="390">
        <f t="shared" si="112"/>
        <v>0</v>
      </c>
      <c r="P272" s="390">
        <f t="shared" si="112"/>
        <v>1080000</v>
      </c>
      <c r="Q272" s="390">
        <f t="shared" si="112"/>
        <v>1080000</v>
      </c>
      <c r="R272" s="390">
        <f t="shared" si="112"/>
        <v>1080000</v>
      </c>
      <c r="S272" s="390">
        <f t="shared" si="112"/>
        <v>0</v>
      </c>
    </row>
    <row r="273" spans="1:19" s="361" customFormat="1" ht="12" thickBot="1" x14ac:dyDescent="0.25">
      <c r="A273" s="459"/>
      <c r="B273" s="460"/>
      <c r="C273" s="461"/>
      <c r="D273" s="462"/>
      <c r="E273" s="461"/>
      <c r="F273" s="463"/>
      <c r="G273" s="464"/>
      <c r="H273" s="464"/>
      <c r="I273" s="465"/>
      <c r="J273" s="391"/>
      <c r="K273" s="391"/>
      <c r="L273" s="391"/>
      <c r="M273" s="391"/>
      <c r="N273" s="391"/>
      <c r="O273" s="391"/>
      <c r="P273" s="399"/>
      <c r="Q273" s="399"/>
      <c r="R273" s="391"/>
      <c r="S273" s="391"/>
    </row>
    <row r="274" spans="1:19" s="361" customFormat="1" thickTop="1" thickBot="1" x14ac:dyDescent="0.25">
      <c r="A274" s="466" t="s">
        <v>29</v>
      </c>
      <c r="B274" s="467"/>
      <c r="C274" s="468"/>
      <c r="D274" s="468"/>
      <c r="E274" s="468"/>
      <c r="F274" s="468"/>
      <c r="G274" s="469">
        <f t="shared" ref="G274:S274" si="113">SUM(G250+G254+G264+G272)</f>
        <v>0</v>
      </c>
      <c r="H274" s="469">
        <f t="shared" si="113"/>
        <v>0</v>
      </c>
      <c r="I274" s="469">
        <f t="shared" si="113"/>
        <v>499200</v>
      </c>
      <c r="J274" s="469">
        <f t="shared" si="113"/>
        <v>231000</v>
      </c>
      <c r="K274" s="469">
        <f t="shared" si="113"/>
        <v>231000</v>
      </c>
      <c r="L274" s="469">
        <f t="shared" si="113"/>
        <v>231000</v>
      </c>
      <c r="M274" s="469">
        <f t="shared" si="113"/>
        <v>226000</v>
      </c>
      <c r="N274" s="469">
        <f t="shared" si="113"/>
        <v>0</v>
      </c>
      <c r="O274" s="469">
        <f t="shared" si="113"/>
        <v>0</v>
      </c>
      <c r="P274" s="469">
        <f t="shared" si="113"/>
        <v>1323000</v>
      </c>
      <c r="Q274" s="469">
        <f t="shared" si="113"/>
        <v>1323000</v>
      </c>
      <c r="R274" s="469">
        <f t="shared" si="113"/>
        <v>1323000</v>
      </c>
      <c r="S274" s="469">
        <f t="shared" si="113"/>
        <v>0</v>
      </c>
    </row>
    <row r="275" spans="1:19" s="76" customFormat="1" ht="13.5" thickTop="1" x14ac:dyDescent="0.2">
      <c r="A275" s="934" t="s">
        <v>562</v>
      </c>
      <c r="B275" s="935"/>
      <c r="C275" s="935"/>
      <c r="D275" s="935"/>
      <c r="E275" s="935"/>
      <c r="F275" s="935"/>
      <c r="G275" s="935"/>
      <c r="H275" s="935"/>
      <c r="I275" s="935"/>
      <c r="J275" s="935"/>
      <c r="K275" s="935"/>
      <c r="L275" s="935"/>
      <c r="M275" s="935"/>
      <c r="N275" s="935"/>
      <c r="O275" s="935"/>
      <c r="P275" s="935"/>
      <c r="Q275" s="935"/>
      <c r="R275" s="935"/>
      <c r="S275" s="935"/>
    </row>
    <row r="276" spans="1:19" s="76" customFormat="1" x14ac:dyDescent="0.2">
      <c r="A276" s="936"/>
      <c r="B276" s="936"/>
      <c r="C276" s="936"/>
      <c r="D276" s="936"/>
      <c r="E276" s="936"/>
      <c r="F276" s="936"/>
      <c r="G276" s="936"/>
      <c r="H276" s="936"/>
      <c r="I276" s="936"/>
      <c r="J276" s="936"/>
      <c r="K276" s="936"/>
      <c r="L276" s="936"/>
      <c r="M276" s="936"/>
      <c r="N276" s="936"/>
      <c r="O276" s="936"/>
      <c r="P276" s="936"/>
      <c r="Q276" s="936"/>
      <c r="R276" s="936"/>
      <c r="S276" s="936"/>
    </row>
    <row r="277" spans="1:19" s="76" customFormat="1" ht="38.25" x14ac:dyDescent="0.2">
      <c r="A277" s="75" t="s">
        <v>1</v>
      </c>
      <c r="B277" s="6" t="s">
        <v>2</v>
      </c>
      <c r="C277" s="6" t="s">
        <v>3</v>
      </c>
      <c r="D277" s="126" t="s">
        <v>4</v>
      </c>
      <c r="E277" s="127" t="s">
        <v>5</v>
      </c>
      <c r="F277" s="126" t="s">
        <v>6</v>
      </c>
      <c r="G277" s="126" t="s">
        <v>7</v>
      </c>
      <c r="H277" s="126" t="s">
        <v>8</v>
      </c>
      <c r="I277" s="6" t="s">
        <v>9</v>
      </c>
      <c r="J277" s="6" t="s">
        <v>10</v>
      </c>
      <c r="K277" s="6" t="s">
        <v>11</v>
      </c>
      <c r="L277" s="6" t="s">
        <v>12</v>
      </c>
      <c r="M277" s="6" t="s">
        <v>13</v>
      </c>
      <c r="N277" s="6" t="s">
        <v>14</v>
      </c>
      <c r="O277" s="127" t="s">
        <v>15</v>
      </c>
      <c r="P277" s="127" t="s">
        <v>16</v>
      </c>
      <c r="Q277" s="127" t="s">
        <v>17</v>
      </c>
      <c r="R277" s="127" t="s">
        <v>18</v>
      </c>
      <c r="S277" s="127" t="s">
        <v>19</v>
      </c>
    </row>
    <row r="278" spans="1:19" s="76" customFormat="1" x14ac:dyDescent="0.2">
      <c r="A278" s="128" t="s">
        <v>20</v>
      </c>
      <c r="B278" s="470"/>
      <c r="C278" s="471"/>
      <c r="D278" s="131"/>
      <c r="E278" s="131"/>
      <c r="F278" s="131"/>
      <c r="G278" s="472"/>
      <c r="H278" s="472"/>
      <c r="I278" s="472"/>
      <c r="J278" s="472"/>
      <c r="K278" s="472"/>
      <c r="L278" s="472"/>
      <c r="M278" s="472"/>
      <c r="N278" s="472"/>
      <c r="O278" s="472"/>
      <c r="P278" s="472"/>
      <c r="Q278" s="472"/>
      <c r="R278" s="472"/>
      <c r="S278" s="133"/>
    </row>
    <row r="279" spans="1:19" s="76" customFormat="1" ht="102.75" thickBot="1" x14ac:dyDescent="0.25">
      <c r="A279" s="473" t="s">
        <v>605</v>
      </c>
      <c r="B279" s="135" t="s">
        <v>121</v>
      </c>
      <c r="C279" s="134" t="s">
        <v>563</v>
      </c>
      <c r="D279" s="474"/>
      <c r="E279" s="475"/>
      <c r="F279" s="476"/>
      <c r="G279" s="177">
        <v>0</v>
      </c>
      <c r="H279" s="139">
        <v>0</v>
      </c>
      <c r="I279" s="477">
        <v>0</v>
      </c>
      <c r="J279" s="477">
        <v>120000</v>
      </c>
      <c r="K279" s="477"/>
      <c r="L279" s="477"/>
      <c r="M279" s="477"/>
      <c r="N279" s="477"/>
      <c r="O279" s="477"/>
      <c r="P279" s="140">
        <f>SUM(I279:O279)</f>
        <v>120000</v>
      </c>
      <c r="Q279" s="357">
        <f>SUM(P279-G279)</f>
        <v>120000</v>
      </c>
      <c r="R279" s="357">
        <f>SUM(Q279-O279)</f>
        <v>120000</v>
      </c>
      <c r="S279" s="357">
        <f>H279</f>
        <v>0</v>
      </c>
    </row>
    <row r="280" spans="1:19" s="76" customFormat="1" ht="13.5" thickTop="1" x14ac:dyDescent="0.2">
      <c r="A280" s="478"/>
      <c r="B280" s="479"/>
      <c r="C280" s="480"/>
      <c r="D280" s="481"/>
      <c r="E280" s="482"/>
      <c r="F280" s="483"/>
      <c r="G280" s="484">
        <f t="shared" ref="G280:L280" si="114">SUM(G279:G279)</f>
        <v>0</v>
      </c>
      <c r="H280" s="484">
        <f t="shared" si="114"/>
        <v>0</v>
      </c>
      <c r="I280" s="484">
        <f t="shared" si="114"/>
        <v>0</v>
      </c>
      <c r="J280" s="484">
        <f t="shared" si="114"/>
        <v>120000</v>
      </c>
      <c r="K280" s="484">
        <f t="shared" si="114"/>
        <v>0</v>
      </c>
      <c r="L280" s="484">
        <f t="shared" si="114"/>
        <v>0</v>
      </c>
      <c r="M280" s="484"/>
      <c r="N280" s="484">
        <f t="shared" ref="N280:S280" si="115">SUM(N279:N279)</f>
        <v>0</v>
      </c>
      <c r="O280" s="484">
        <f t="shared" si="115"/>
        <v>0</v>
      </c>
      <c r="P280" s="484">
        <f t="shared" si="115"/>
        <v>120000</v>
      </c>
      <c r="Q280" s="484">
        <f t="shared" si="115"/>
        <v>120000</v>
      </c>
      <c r="R280" s="484">
        <f t="shared" si="115"/>
        <v>120000</v>
      </c>
      <c r="S280" s="484">
        <f t="shared" si="115"/>
        <v>0</v>
      </c>
    </row>
    <row r="281" spans="1:19" s="76" customFormat="1" x14ac:dyDescent="0.2">
      <c r="A281" s="485"/>
      <c r="B281" s="486"/>
      <c r="C281" s="487"/>
      <c r="D281" s="488"/>
      <c r="E281" s="489"/>
      <c r="F281" s="490"/>
      <c r="G281" s="491"/>
      <c r="H281" s="492"/>
      <c r="P281" s="493"/>
      <c r="Q281" s="493"/>
    </row>
    <row r="282" spans="1:19" s="76" customFormat="1" x14ac:dyDescent="0.2">
      <c r="A282" s="128" t="s">
        <v>25</v>
      </c>
      <c r="B282" s="470"/>
      <c r="C282" s="494"/>
      <c r="D282" s="131"/>
      <c r="E282" s="131"/>
      <c r="F282" s="131"/>
      <c r="G282" s="472"/>
      <c r="H282" s="472"/>
      <c r="I282" s="472"/>
      <c r="J282" s="472"/>
      <c r="K282" s="472"/>
      <c r="L282" s="472"/>
      <c r="M282" s="472"/>
      <c r="N282" s="472"/>
      <c r="O282" s="472"/>
      <c r="P282" s="472"/>
      <c r="Q282" s="472"/>
      <c r="R282" s="472"/>
      <c r="S282" s="472"/>
    </row>
    <row r="283" spans="1:19" s="76" customFormat="1" ht="13.5" thickBot="1" x14ac:dyDescent="0.25">
      <c r="A283" s="473"/>
      <c r="B283" s="157"/>
      <c r="C283" s="136"/>
      <c r="D283" s="495"/>
      <c r="E283" s="496"/>
      <c r="F283" s="497"/>
      <c r="G283" s="498"/>
      <c r="H283" s="499"/>
      <c r="I283" s="498"/>
      <c r="J283" s="498"/>
      <c r="K283" s="498"/>
      <c r="L283" s="498"/>
      <c r="M283" s="498"/>
      <c r="N283" s="498"/>
      <c r="O283" s="498"/>
      <c r="P283" s="140">
        <f>SUM(I283:O283)</f>
        <v>0</v>
      </c>
      <c r="Q283" s="357">
        <f>SUM(P283-G283)</f>
        <v>0</v>
      </c>
      <c r="R283" s="357">
        <f t="shared" ref="R283" si="116">SUM(Q283-O283)</f>
        <v>0</v>
      </c>
      <c r="S283" s="358">
        <f>H283</f>
        <v>0</v>
      </c>
    </row>
    <row r="284" spans="1:19" s="76" customFormat="1" ht="13.5" thickTop="1" x14ac:dyDescent="0.2">
      <c r="A284" s="478"/>
      <c r="B284" s="479"/>
      <c r="C284" s="500"/>
      <c r="D284" s="501"/>
      <c r="E284" s="482"/>
      <c r="F284" s="483"/>
      <c r="G284" s="502">
        <f t="shared" ref="G284:S284" si="117">SUM(G283:G283)</f>
        <v>0</v>
      </c>
      <c r="H284" s="484">
        <f t="shared" si="117"/>
        <v>0</v>
      </c>
      <c r="I284" s="484">
        <f t="shared" si="117"/>
        <v>0</v>
      </c>
      <c r="J284" s="484">
        <f t="shared" si="117"/>
        <v>0</v>
      </c>
      <c r="K284" s="484">
        <f t="shared" si="117"/>
        <v>0</v>
      </c>
      <c r="L284" s="484">
        <f t="shared" si="117"/>
        <v>0</v>
      </c>
      <c r="M284" s="484"/>
      <c r="N284" s="484">
        <f t="shared" si="117"/>
        <v>0</v>
      </c>
      <c r="O284" s="484">
        <f t="shared" si="117"/>
        <v>0</v>
      </c>
      <c r="P284" s="484">
        <f t="shared" si="117"/>
        <v>0</v>
      </c>
      <c r="Q284" s="484">
        <f t="shared" si="117"/>
        <v>0</v>
      </c>
      <c r="R284" s="484">
        <f t="shared" si="117"/>
        <v>0</v>
      </c>
      <c r="S284" s="484">
        <f t="shared" si="117"/>
        <v>0</v>
      </c>
    </row>
    <row r="285" spans="1:19" s="76" customFormat="1" x14ac:dyDescent="0.2">
      <c r="A285" s="485"/>
      <c r="B285" s="486"/>
      <c r="C285" s="503"/>
      <c r="D285" s="504"/>
      <c r="E285" s="489"/>
      <c r="F285" s="505"/>
      <c r="G285" s="506"/>
      <c r="H285" s="506"/>
      <c r="O285" s="169"/>
      <c r="P285" s="507"/>
      <c r="Q285" s="507"/>
    </row>
    <row r="286" spans="1:19" s="76" customFormat="1" x14ac:dyDescent="0.2">
      <c r="A286" s="128" t="s">
        <v>26</v>
      </c>
      <c r="B286" s="470"/>
      <c r="C286" s="494"/>
      <c r="D286" s="131"/>
      <c r="E286" s="131"/>
      <c r="F286" s="131"/>
      <c r="G286" s="472"/>
      <c r="H286" s="472"/>
      <c r="I286" s="472"/>
      <c r="J286" s="472"/>
      <c r="K286" s="472"/>
      <c r="L286" s="472"/>
      <c r="M286" s="472"/>
      <c r="N286" s="472"/>
      <c r="O286" s="472"/>
      <c r="P286" s="472"/>
      <c r="Q286" s="472"/>
      <c r="R286" s="472"/>
      <c r="S286" s="472"/>
    </row>
    <row r="287" spans="1:19" s="76" customFormat="1" ht="63.75" x14ac:dyDescent="0.2">
      <c r="A287" s="473" t="s">
        <v>606</v>
      </c>
      <c r="B287" s="135" t="s">
        <v>22</v>
      </c>
      <c r="C287" s="134" t="s">
        <v>564</v>
      </c>
      <c r="D287" s="474" t="s">
        <v>565</v>
      </c>
      <c r="E287" s="475" t="s">
        <v>462</v>
      </c>
      <c r="F287" s="476"/>
      <c r="G287" s="177">
        <v>0</v>
      </c>
      <c r="H287" s="508" t="s">
        <v>566</v>
      </c>
      <c r="I287" s="477">
        <v>329000</v>
      </c>
      <c r="J287" s="477"/>
      <c r="K287" s="477"/>
      <c r="L287" s="477"/>
      <c r="M287" s="477"/>
      <c r="N287" s="477"/>
      <c r="O287" s="477"/>
      <c r="P287" s="140">
        <f>SUM(I287:O287)</f>
        <v>329000</v>
      </c>
      <c r="Q287" s="357">
        <f>SUM(P287-G287)</f>
        <v>329000</v>
      </c>
      <c r="R287" s="357">
        <f>SUM(Q287-O287)</f>
        <v>329000</v>
      </c>
      <c r="S287" s="357" t="str">
        <f>H287</f>
        <v>TBD</v>
      </c>
    </row>
    <row r="288" spans="1:19" s="76" customFormat="1" ht="76.5" x14ac:dyDescent="0.2">
      <c r="A288" s="509" t="s">
        <v>607</v>
      </c>
      <c r="B288" s="135" t="s">
        <v>115</v>
      </c>
      <c r="C288" s="134" t="s">
        <v>567</v>
      </c>
      <c r="D288" s="474" t="s">
        <v>565</v>
      </c>
      <c r="E288" s="475" t="s">
        <v>462</v>
      </c>
      <c r="F288" s="476" t="s">
        <v>568</v>
      </c>
      <c r="G288" s="177">
        <v>0</v>
      </c>
      <c r="H288" s="139">
        <v>5700</v>
      </c>
      <c r="I288" s="61"/>
      <c r="J288" s="477">
        <v>76000</v>
      </c>
      <c r="K288" s="477"/>
      <c r="L288" s="477"/>
      <c r="M288" s="477"/>
      <c r="N288" s="477"/>
      <c r="O288" s="477"/>
      <c r="P288" s="140">
        <f>SUM(J288:O288)</f>
        <v>76000</v>
      </c>
      <c r="Q288" s="357">
        <f>SUM(P288-G288)</f>
        <v>76000</v>
      </c>
      <c r="R288" s="357">
        <f>SUM(Q288-O288)</f>
        <v>76000</v>
      </c>
      <c r="S288" s="357">
        <f>H288</f>
        <v>5700</v>
      </c>
    </row>
    <row r="289" spans="1:19" s="76" customFormat="1" ht="76.5" x14ac:dyDescent="0.2">
      <c r="A289" s="473" t="s">
        <v>608</v>
      </c>
      <c r="B289" s="135" t="s">
        <v>22</v>
      </c>
      <c r="C289" s="134" t="s">
        <v>569</v>
      </c>
      <c r="D289" s="474" t="s">
        <v>543</v>
      </c>
      <c r="E289" s="475" t="s">
        <v>462</v>
      </c>
      <c r="F289" s="476"/>
      <c r="G289" s="177">
        <v>0</v>
      </c>
      <c r="H289" s="139"/>
      <c r="I289" s="477"/>
      <c r="J289" s="477"/>
      <c r="K289" s="477">
        <v>16000</v>
      </c>
      <c r="L289" s="477"/>
      <c r="M289" s="477"/>
      <c r="N289" s="477"/>
      <c r="O289" s="477"/>
      <c r="P289" s="140">
        <f>SUM(I289:O289)</f>
        <v>16000</v>
      </c>
      <c r="Q289" s="357">
        <f>SUM(P289-G289)</f>
        <v>16000</v>
      </c>
      <c r="R289" s="357">
        <f>SUM(Q289-O289)</f>
        <v>16000</v>
      </c>
      <c r="S289" s="357">
        <f>H289</f>
        <v>0</v>
      </c>
    </row>
    <row r="290" spans="1:19" s="76" customFormat="1" ht="89.25" x14ac:dyDescent="0.2">
      <c r="A290" s="473" t="s">
        <v>609</v>
      </c>
      <c r="B290" s="135" t="s">
        <v>22</v>
      </c>
      <c r="C290" s="134" t="s">
        <v>570</v>
      </c>
      <c r="D290" s="474" t="s">
        <v>543</v>
      </c>
      <c r="E290" s="475" t="s">
        <v>462</v>
      </c>
      <c r="F290" s="476" t="s">
        <v>568</v>
      </c>
      <c r="G290" s="177">
        <v>0</v>
      </c>
      <c r="H290" s="139">
        <v>19700</v>
      </c>
      <c r="I290" s="477"/>
      <c r="J290" s="477"/>
      <c r="K290" s="477"/>
      <c r="L290" s="61"/>
      <c r="M290" s="477">
        <v>260000</v>
      </c>
      <c r="N290" s="477"/>
      <c r="O290" s="477"/>
      <c r="P290" s="140">
        <f>SUM(I290:O290)</f>
        <v>260000</v>
      </c>
      <c r="Q290" s="357">
        <f>SUM(P290-G290)</f>
        <v>260000</v>
      </c>
      <c r="R290" s="357">
        <f>SUM(Q290-O290)</f>
        <v>260000</v>
      </c>
      <c r="S290" s="357">
        <f>H290</f>
        <v>19700</v>
      </c>
    </row>
    <row r="291" spans="1:19" s="76" customFormat="1" ht="64.5" thickBot="1" x14ac:dyDescent="0.25">
      <c r="A291" s="473" t="s">
        <v>610</v>
      </c>
      <c r="B291" s="135" t="s">
        <v>22</v>
      </c>
      <c r="C291" s="134" t="s">
        <v>571</v>
      </c>
      <c r="D291" s="474" t="s">
        <v>35</v>
      </c>
      <c r="E291" s="475" t="s">
        <v>462</v>
      </c>
      <c r="F291" s="476"/>
      <c r="G291" s="177">
        <v>0</v>
      </c>
      <c r="H291" s="139">
        <v>2500</v>
      </c>
      <c r="I291" s="477">
        <v>55000</v>
      </c>
      <c r="J291" s="477"/>
      <c r="K291" s="477"/>
      <c r="L291" s="61"/>
      <c r="M291" s="477">
        <v>260000</v>
      </c>
      <c r="N291" s="477"/>
      <c r="O291" s="477"/>
      <c r="P291" s="140">
        <f>SUM(I291:O291)</f>
        <v>315000</v>
      </c>
      <c r="Q291" s="357">
        <f>SUM(P291-G291)</f>
        <v>315000</v>
      </c>
      <c r="R291" s="357">
        <f>SUM(Q291-O291)</f>
        <v>315000</v>
      </c>
      <c r="S291" s="357">
        <f>H291</f>
        <v>2500</v>
      </c>
    </row>
    <row r="292" spans="1:19" s="76" customFormat="1" ht="13.5" thickTop="1" x14ac:dyDescent="0.2">
      <c r="A292" s="142"/>
      <c r="B292" s="479"/>
      <c r="C292" s="500"/>
      <c r="D292" s="501"/>
      <c r="E292" s="482"/>
      <c r="F292" s="510"/>
      <c r="G292" s="484">
        <f t="shared" ref="G292:S292" si="118">SUM(G287:G291)</f>
        <v>0</v>
      </c>
      <c r="H292" s="484">
        <f t="shared" si="118"/>
        <v>27900</v>
      </c>
      <c r="I292" s="484">
        <f t="shared" si="118"/>
        <v>384000</v>
      </c>
      <c r="J292" s="484">
        <f t="shared" si="118"/>
        <v>76000</v>
      </c>
      <c r="K292" s="484">
        <f t="shared" si="118"/>
        <v>16000</v>
      </c>
      <c r="L292" s="484">
        <f t="shared" si="118"/>
        <v>0</v>
      </c>
      <c r="M292" s="484">
        <f t="shared" si="118"/>
        <v>520000</v>
      </c>
      <c r="N292" s="484">
        <f t="shared" si="118"/>
        <v>0</v>
      </c>
      <c r="O292" s="484">
        <f t="shared" si="118"/>
        <v>0</v>
      </c>
      <c r="P292" s="484">
        <f t="shared" si="118"/>
        <v>996000</v>
      </c>
      <c r="Q292" s="484">
        <f t="shared" si="118"/>
        <v>996000</v>
      </c>
      <c r="R292" s="484">
        <f t="shared" si="118"/>
        <v>996000</v>
      </c>
      <c r="S292" s="484">
        <f t="shared" si="118"/>
        <v>27900</v>
      </c>
    </row>
    <row r="293" spans="1:19" s="76" customFormat="1" x14ac:dyDescent="0.2">
      <c r="A293" s="485"/>
      <c r="B293" s="486"/>
      <c r="C293" s="511"/>
      <c r="D293" s="512"/>
      <c r="E293" s="513"/>
      <c r="F293" s="514"/>
      <c r="G293" s="515"/>
      <c r="H293" s="515"/>
      <c r="P293" s="515"/>
      <c r="Q293" s="515"/>
      <c r="R293" s="515"/>
    </row>
    <row r="294" spans="1:19" s="76" customFormat="1" x14ac:dyDescent="0.2">
      <c r="A294" s="128" t="s">
        <v>27</v>
      </c>
      <c r="B294" s="470"/>
      <c r="C294" s="494"/>
      <c r="D294" s="131"/>
      <c r="E294" s="131"/>
      <c r="F294" s="131"/>
      <c r="G294" s="472"/>
      <c r="H294" s="472"/>
      <c r="I294" s="472"/>
      <c r="J294" s="472"/>
      <c r="K294" s="472"/>
      <c r="L294" s="472"/>
      <c r="M294" s="472"/>
      <c r="N294" s="472"/>
      <c r="O294" s="472"/>
      <c r="P294" s="472"/>
      <c r="Q294" s="472" t="s">
        <v>28</v>
      </c>
      <c r="R294" s="472"/>
      <c r="S294" s="516"/>
    </row>
    <row r="295" spans="1:19" s="76" customFormat="1" ht="13.5" thickBot="1" x14ac:dyDescent="0.25">
      <c r="A295" s="497"/>
      <c r="B295" s="157"/>
      <c r="C295" s="136"/>
      <c r="D295" s="495"/>
      <c r="E295" s="496"/>
      <c r="F295" s="497"/>
      <c r="G295" s="177"/>
      <c r="H295" s="139"/>
      <c r="I295" s="177"/>
      <c r="J295" s="177"/>
      <c r="K295" s="177"/>
      <c r="L295" s="177"/>
      <c r="M295" s="177"/>
      <c r="N295" s="177"/>
      <c r="O295" s="177"/>
      <c r="P295" s="140">
        <f>SUM(I295:O295)</f>
        <v>0</v>
      </c>
      <c r="Q295" s="357">
        <f>SUM(P295-G295)</f>
        <v>0</v>
      </c>
      <c r="R295" s="357">
        <f t="shared" ref="R295" si="119">SUM(Q295-O295)</f>
        <v>0</v>
      </c>
      <c r="S295" s="357">
        <f>H295</f>
        <v>0</v>
      </c>
    </row>
    <row r="296" spans="1:19" s="76" customFormat="1" ht="13.5" thickTop="1" x14ac:dyDescent="0.2">
      <c r="A296" s="517"/>
      <c r="B296" s="179"/>
      <c r="C296" s="180"/>
      <c r="D296" s="518"/>
      <c r="E296" s="519"/>
      <c r="F296" s="520"/>
      <c r="G296" s="484">
        <f t="shared" ref="G296:S296" si="120">SUM(G295:G295)</f>
        <v>0</v>
      </c>
      <c r="H296" s="484">
        <f t="shared" si="120"/>
        <v>0</v>
      </c>
      <c r="I296" s="484">
        <f t="shared" si="120"/>
        <v>0</v>
      </c>
      <c r="J296" s="484">
        <f t="shared" si="120"/>
        <v>0</v>
      </c>
      <c r="K296" s="484">
        <f t="shared" si="120"/>
        <v>0</v>
      </c>
      <c r="L296" s="484">
        <f t="shared" si="120"/>
        <v>0</v>
      </c>
      <c r="M296" s="484">
        <f t="shared" si="120"/>
        <v>0</v>
      </c>
      <c r="N296" s="484">
        <f t="shared" si="120"/>
        <v>0</v>
      </c>
      <c r="O296" s="484">
        <f t="shared" si="120"/>
        <v>0</v>
      </c>
      <c r="P296" s="484">
        <f t="shared" si="120"/>
        <v>0</v>
      </c>
      <c r="Q296" s="484">
        <f t="shared" si="120"/>
        <v>0</v>
      </c>
      <c r="R296" s="484">
        <f t="shared" si="120"/>
        <v>0</v>
      </c>
      <c r="S296" s="484">
        <f t="shared" si="120"/>
        <v>0</v>
      </c>
    </row>
    <row r="297" spans="1:19" s="76" customFormat="1" ht="13.5" thickBot="1" x14ac:dyDescent="0.25">
      <c r="A297" s="521"/>
      <c r="B297" s="184"/>
      <c r="C297" s="185"/>
      <c r="D297" s="522"/>
      <c r="E297" s="523"/>
      <c r="F297" s="524"/>
      <c r="G297" s="525"/>
      <c r="H297" s="525"/>
      <c r="I297" s="189"/>
      <c r="P297" s="493"/>
      <c r="Q297" s="493"/>
    </row>
    <row r="298" spans="1:19" s="76" customFormat="1" ht="14.25" thickTop="1" thickBot="1" x14ac:dyDescent="0.25">
      <c r="A298" s="526" t="s">
        <v>29</v>
      </c>
      <c r="B298" s="527"/>
      <c r="C298" s="528"/>
      <c r="D298" s="529"/>
      <c r="E298" s="529"/>
      <c r="F298" s="529"/>
      <c r="G298" s="530">
        <f t="shared" ref="G298:S298" si="121">SUM(G280+G284+G292+G296)</f>
        <v>0</v>
      </c>
      <c r="H298" s="530">
        <f t="shared" si="121"/>
        <v>27900</v>
      </c>
      <c r="I298" s="530">
        <f t="shared" si="121"/>
        <v>384000</v>
      </c>
      <c r="J298" s="530">
        <f t="shared" si="121"/>
        <v>196000</v>
      </c>
      <c r="K298" s="530">
        <f t="shared" si="121"/>
        <v>16000</v>
      </c>
      <c r="L298" s="530">
        <f t="shared" si="121"/>
        <v>0</v>
      </c>
      <c r="M298" s="530">
        <f t="shared" si="121"/>
        <v>520000</v>
      </c>
      <c r="N298" s="530">
        <f t="shared" si="121"/>
        <v>0</v>
      </c>
      <c r="O298" s="530">
        <f t="shared" si="121"/>
        <v>0</v>
      </c>
      <c r="P298" s="530">
        <f t="shared" si="121"/>
        <v>1116000</v>
      </c>
      <c r="Q298" s="530">
        <f t="shared" si="121"/>
        <v>1116000</v>
      </c>
      <c r="R298" s="530">
        <f t="shared" si="121"/>
        <v>1116000</v>
      </c>
      <c r="S298" s="530">
        <f t="shared" si="121"/>
        <v>27900</v>
      </c>
    </row>
    <row r="299" spans="1:19" s="76" customFormat="1" ht="13.5" thickTop="1" x14ac:dyDescent="0.2">
      <c r="A299" s="934" t="s">
        <v>572</v>
      </c>
      <c r="B299" s="934"/>
      <c r="C299" s="934"/>
      <c r="D299" s="934"/>
      <c r="E299" s="934"/>
      <c r="F299" s="934"/>
      <c r="G299" s="934"/>
      <c r="H299" s="934"/>
      <c r="I299" s="934"/>
      <c r="J299" s="934"/>
      <c r="K299" s="934"/>
      <c r="L299" s="934"/>
      <c r="M299" s="934"/>
      <c r="N299" s="934"/>
      <c r="O299" s="934"/>
      <c r="P299" s="934"/>
      <c r="Q299" s="934"/>
      <c r="R299" s="934"/>
      <c r="S299" s="934"/>
    </row>
    <row r="300" spans="1:19" s="76" customFormat="1" x14ac:dyDescent="0.2">
      <c r="A300" s="939"/>
      <c r="B300" s="939"/>
      <c r="C300" s="939"/>
      <c r="D300" s="939"/>
      <c r="E300" s="939"/>
      <c r="F300" s="939"/>
      <c r="G300" s="939"/>
      <c r="H300" s="939"/>
      <c r="I300" s="939"/>
      <c r="J300" s="939"/>
      <c r="K300" s="939"/>
      <c r="L300" s="939"/>
      <c r="M300" s="939"/>
      <c r="N300" s="939"/>
      <c r="O300" s="939"/>
      <c r="P300" s="939"/>
      <c r="Q300" s="939"/>
      <c r="R300" s="939"/>
      <c r="S300" s="939"/>
    </row>
    <row r="301" spans="1:19" s="76" customFormat="1" ht="38.25" x14ac:dyDescent="0.2">
      <c r="A301" s="113" t="s">
        <v>1</v>
      </c>
      <c r="B301" s="5" t="s">
        <v>2</v>
      </c>
      <c r="C301" s="5" t="s">
        <v>3</v>
      </c>
      <c r="D301" s="126" t="s">
        <v>4</v>
      </c>
      <c r="E301" s="127" t="s">
        <v>5</v>
      </c>
      <c r="F301" s="126" t="s">
        <v>6</v>
      </c>
      <c r="G301" s="126" t="s">
        <v>7</v>
      </c>
      <c r="H301" s="126" t="s">
        <v>8</v>
      </c>
      <c r="I301" s="6" t="s">
        <v>9</v>
      </c>
      <c r="J301" s="6" t="s">
        <v>10</v>
      </c>
      <c r="K301" s="6" t="s">
        <v>11</v>
      </c>
      <c r="L301" s="6" t="s">
        <v>12</v>
      </c>
      <c r="M301" s="6" t="s">
        <v>13</v>
      </c>
      <c r="N301" s="6" t="s">
        <v>14</v>
      </c>
      <c r="O301" s="127" t="s">
        <v>15</v>
      </c>
      <c r="P301" s="127" t="s">
        <v>16</v>
      </c>
      <c r="Q301" s="127" t="s">
        <v>17</v>
      </c>
      <c r="R301" s="127" t="s">
        <v>18</v>
      </c>
      <c r="S301" s="127" t="s">
        <v>19</v>
      </c>
    </row>
    <row r="302" spans="1:19" s="76" customFormat="1" x14ac:dyDescent="0.2">
      <c r="A302" s="128" t="s">
        <v>20</v>
      </c>
      <c r="B302" s="129"/>
      <c r="C302" s="130"/>
      <c r="D302" s="131"/>
      <c r="E302" s="131"/>
      <c r="F302" s="131"/>
      <c r="G302" s="472"/>
      <c r="H302" s="472"/>
      <c r="I302" s="472"/>
      <c r="J302" s="472"/>
      <c r="K302" s="472"/>
      <c r="L302" s="472"/>
      <c r="M302" s="472"/>
      <c r="N302" s="472"/>
      <c r="O302" s="472"/>
      <c r="P302" s="472"/>
      <c r="Q302" s="472"/>
      <c r="R302" s="472"/>
      <c r="S302" s="133"/>
    </row>
    <row r="303" spans="1:19" s="76" customFormat="1" ht="19.5" customHeight="1" thickBot="1" x14ac:dyDescent="0.25">
      <c r="A303" s="134" t="s">
        <v>573</v>
      </c>
      <c r="B303" s="531" t="s">
        <v>22</v>
      </c>
      <c r="C303" s="136" t="s">
        <v>574</v>
      </c>
      <c r="D303" s="137" t="s">
        <v>575</v>
      </c>
      <c r="E303" s="138" t="s">
        <v>68</v>
      </c>
      <c r="F303" s="1">
        <v>0</v>
      </c>
      <c r="G303" s="532"/>
      <c r="H303" s="532">
        <v>0</v>
      </c>
      <c r="I303" s="532"/>
      <c r="J303" s="532"/>
      <c r="K303" s="532"/>
      <c r="L303" s="532"/>
      <c r="M303" s="532"/>
      <c r="N303" s="532">
        <v>150000</v>
      </c>
      <c r="O303" s="532"/>
      <c r="P303" s="533">
        <v>150000</v>
      </c>
      <c r="Q303" s="534">
        <f>SUM(P303-G303)</f>
        <v>150000</v>
      </c>
      <c r="R303" s="534">
        <f>SUM(Q303-O303)</f>
        <v>150000</v>
      </c>
      <c r="S303" s="535">
        <v>0</v>
      </c>
    </row>
    <row r="304" spans="1:19" s="76" customFormat="1" ht="13.5" thickTop="1" x14ac:dyDescent="0.2">
      <c r="A304" s="478"/>
      <c r="B304" s="479"/>
      <c r="C304" s="536"/>
      <c r="D304" s="481"/>
      <c r="E304" s="482"/>
      <c r="F304" s="483"/>
      <c r="G304" s="484">
        <f t="shared" ref="G304:S304" si="122">SUM(G303:G303)</f>
        <v>0</v>
      </c>
      <c r="H304" s="484">
        <f t="shared" si="122"/>
        <v>0</v>
      </c>
      <c r="I304" s="484">
        <f t="shared" si="122"/>
        <v>0</v>
      </c>
      <c r="J304" s="484">
        <f t="shared" si="122"/>
        <v>0</v>
      </c>
      <c r="K304" s="484">
        <f t="shared" si="122"/>
        <v>0</v>
      </c>
      <c r="L304" s="484">
        <f t="shared" si="122"/>
        <v>0</v>
      </c>
      <c r="M304" s="484"/>
      <c r="N304" s="484">
        <f t="shared" si="122"/>
        <v>150000</v>
      </c>
      <c r="O304" s="484">
        <f t="shared" si="122"/>
        <v>0</v>
      </c>
      <c r="P304" s="484">
        <f t="shared" si="122"/>
        <v>150000</v>
      </c>
      <c r="Q304" s="484">
        <f t="shared" si="122"/>
        <v>150000</v>
      </c>
      <c r="R304" s="484">
        <f t="shared" si="122"/>
        <v>150000</v>
      </c>
      <c r="S304" s="484">
        <f t="shared" si="122"/>
        <v>0</v>
      </c>
    </row>
    <row r="305" spans="1:19" s="76" customFormat="1" x14ac:dyDescent="0.2">
      <c r="A305" s="485"/>
      <c r="B305" s="486"/>
      <c r="C305" s="537"/>
      <c r="D305" s="488"/>
      <c r="E305" s="489"/>
      <c r="F305" s="490"/>
      <c r="G305" s="491"/>
      <c r="H305" s="492"/>
      <c r="P305" s="493"/>
      <c r="Q305" s="493"/>
    </row>
    <row r="306" spans="1:19" s="76" customFormat="1" x14ac:dyDescent="0.2">
      <c r="A306" s="128" t="s">
        <v>25</v>
      </c>
      <c r="B306" s="129"/>
      <c r="C306" s="131"/>
      <c r="D306" s="131"/>
      <c r="E306" s="131"/>
      <c r="F306" s="131"/>
      <c r="G306" s="472"/>
      <c r="H306" s="472"/>
      <c r="I306" s="472"/>
      <c r="J306" s="472"/>
      <c r="K306" s="472"/>
      <c r="L306" s="472"/>
      <c r="M306" s="472"/>
      <c r="N306" s="472"/>
      <c r="O306" s="472"/>
      <c r="P306" s="472"/>
      <c r="Q306" s="472"/>
      <c r="R306" s="472"/>
      <c r="S306" s="472"/>
    </row>
    <row r="307" spans="1:19" s="76" customFormat="1" ht="89.25" x14ac:dyDescent="0.2">
      <c r="A307" s="134" t="s">
        <v>576</v>
      </c>
      <c r="B307" s="157" t="s">
        <v>115</v>
      </c>
      <c r="C307" s="136" t="s">
        <v>577</v>
      </c>
      <c r="D307" s="158" t="s">
        <v>578</v>
      </c>
      <c r="E307" s="159"/>
      <c r="F307" s="136"/>
      <c r="G307" s="498"/>
      <c r="H307" s="538"/>
      <c r="I307" s="498"/>
      <c r="J307" s="498">
        <v>100000</v>
      </c>
      <c r="K307" s="498"/>
      <c r="L307" s="498"/>
      <c r="M307" s="498"/>
      <c r="N307" s="498"/>
      <c r="O307" s="498"/>
      <c r="P307" s="140">
        <f>SUM(I307:O307)</f>
        <v>100000</v>
      </c>
      <c r="Q307" s="357">
        <f>SUM(P307-G307)</f>
        <v>100000</v>
      </c>
      <c r="R307" s="357">
        <f t="shared" ref="R307:R308" si="123">SUM(Q307-O307)</f>
        <v>100000</v>
      </c>
      <c r="S307" s="358">
        <f>H307</f>
        <v>0</v>
      </c>
    </row>
    <row r="308" spans="1:19" s="76" customFormat="1" ht="13.5" thickBot="1" x14ac:dyDescent="0.25">
      <c r="A308" s="134"/>
      <c r="B308" s="157"/>
      <c r="C308" s="136"/>
      <c r="D308" s="158"/>
      <c r="E308" s="159"/>
      <c r="F308" s="136"/>
      <c r="G308" s="498"/>
      <c r="H308" s="538"/>
      <c r="I308" s="498"/>
      <c r="J308" s="498"/>
      <c r="K308" s="498"/>
      <c r="L308" s="498"/>
      <c r="M308" s="498"/>
      <c r="N308" s="498"/>
      <c r="O308" s="498"/>
      <c r="P308" s="140">
        <f>SUM(I308:O308)</f>
        <v>0</v>
      </c>
      <c r="Q308" s="357">
        <f>SUM(P308-G308)</f>
        <v>0</v>
      </c>
      <c r="R308" s="357">
        <f t="shared" si="123"/>
        <v>0</v>
      </c>
      <c r="S308" s="357">
        <f>H308</f>
        <v>0</v>
      </c>
    </row>
    <row r="309" spans="1:19" s="76" customFormat="1" ht="13.5" thickTop="1" x14ac:dyDescent="0.2">
      <c r="A309" s="478"/>
      <c r="B309" s="479"/>
      <c r="C309" s="539"/>
      <c r="D309" s="501"/>
      <c r="E309" s="482"/>
      <c r="F309" s="483"/>
      <c r="G309" s="502">
        <f t="shared" ref="G309:S309" si="124">SUM(G307:G308)</f>
        <v>0</v>
      </c>
      <c r="H309" s="484">
        <f t="shared" si="124"/>
        <v>0</v>
      </c>
      <c r="I309" s="484">
        <f t="shared" si="124"/>
        <v>0</v>
      </c>
      <c r="J309" s="484">
        <f t="shared" si="124"/>
        <v>100000</v>
      </c>
      <c r="K309" s="484">
        <f t="shared" si="124"/>
        <v>0</v>
      </c>
      <c r="L309" s="484">
        <f t="shared" si="124"/>
        <v>0</v>
      </c>
      <c r="M309" s="484">
        <f t="shared" si="124"/>
        <v>0</v>
      </c>
      <c r="N309" s="484">
        <f t="shared" si="124"/>
        <v>0</v>
      </c>
      <c r="O309" s="484">
        <f t="shared" si="124"/>
        <v>0</v>
      </c>
      <c r="P309" s="484">
        <f t="shared" si="124"/>
        <v>100000</v>
      </c>
      <c r="Q309" s="484">
        <f t="shared" si="124"/>
        <v>100000</v>
      </c>
      <c r="R309" s="484">
        <f t="shared" si="124"/>
        <v>100000</v>
      </c>
      <c r="S309" s="484">
        <f t="shared" si="124"/>
        <v>0</v>
      </c>
    </row>
    <row r="310" spans="1:19" s="76" customFormat="1" x14ac:dyDescent="0.2">
      <c r="A310" s="485"/>
      <c r="B310" s="486"/>
      <c r="C310" s="489"/>
      <c r="D310" s="504"/>
      <c r="E310" s="489"/>
      <c r="F310" s="505"/>
      <c r="G310" s="506"/>
      <c r="H310" s="506"/>
      <c r="O310" s="169"/>
      <c r="P310" s="507"/>
      <c r="Q310" s="507"/>
    </row>
    <row r="311" spans="1:19" s="76" customFormat="1" x14ac:dyDescent="0.2">
      <c r="A311" s="128" t="s">
        <v>26</v>
      </c>
      <c r="B311" s="129"/>
      <c r="C311" s="131"/>
      <c r="D311" s="131"/>
      <c r="E311" s="131"/>
      <c r="F311" s="131"/>
      <c r="G311" s="472"/>
      <c r="H311" s="472"/>
      <c r="I311" s="472"/>
      <c r="J311" s="472"/>
      <c r="K311" s="472"/>
      <c r="L311" s="472"/>
      <c r="M311" s="472"/>
      <c r="N311" s="472"/>
      <c r="O311" s="472"/>
      <c r="P311" s="472"/>
      <c r="Q311" s="472"/>
      <c r="R311" s="472"/>
      <c r="S311" s="472"/>
    </row>
    <row r="312" spans="1:19" s="76" customFormat="1" ht="153" x14ac:dyDescent="0.2">
      <c r="A312" s="497" t="s">
        <v>579</v>
      </c>
      <c r="B312" s="157" t="s">
        <v>22</v>
      </c>
      <c r="C312" s="136" t="s">
        <v>580</v>
      </c>
      <c r="D312" s="540" t="s">
        <v>581</v>
      </c>
      <c r="E312" s="159"/>
      <c r="F312" s="136"/>
      <c r="G312" s="177"/>
      <c r="H312" s="139"/>
      <c r="I312" s="139">
        <v>5500</v>
      </c>
      <c r="J312" s="139" t="s">
        <v>237</v>
      </c>
      <c r="K312" s="139" t="s">
        <v>237</v>
      </c>
      <c r="L312" s="139" t="s">
        <v>237</v>
      </c>
      <c r="M312" s="139"/>
      <c r="N312" s="177"/>
      <c r="O312" s="177"/>
      <c r="P312" s="140">
        <f>SUM(I312:O312)</f>
        <v>5500</v>
      </c>
      <c r="Q312" s="357">
        <f>SUM(P312-G312)</f>
        <v>5500</v>
      </c>
      <c r="R312" s="357">
        <f>SUM(Q312-O312)</f>
        <v>5500</v>
      </c>
      <c r="S312" s="357">
        <f>H312</f>
        <v>0</v>
      </c>
    </row>
    <row r="313" spans="1:19" s="76" customFormat="1" ht="13.5" thickBot="1" x14ac:dyDescent="0.25">
      <c r="A313" s="497" t="s">
        <v>237</v>
      </c>
      <c r="B313" s="157" t="s">
        <v>237</v>
      </c>
      <c r="C313" s="497" t="s">
        <v>237</v>
      </c>
      <c r="D313" s="495" t="s">
        <v>237</v>
      </c>
      <c r="E313" s="496" t="s">
        <v>237</v>
      </c>
      <c r="F313" s="541"/>
      <c r="G313" s="177"/>
      <c r="H313" s="356"/>
      <c r="I313" s="177"/>
      <c r="J313" s="177"/>
      <c r="K313" s="177"/>
      <c r="L313" s="177"/>
      <c r="M313" s="177"/>
      <c r="N313" s="177"/>
      <c r="O313" s="177"/>
      <c r="P313" s="140" t="s">
        <v>237</v>
      </c>
      <c r="Q313" s="357" t="s">
        <v>237</v>
      </c>
      <c r="R313" s="357" t="e">
        <f>SUM(Q313-O313)</f>
        <v>#VALUE!</v>
      </c>
      <c r="S313" s="357">
        <f>H313</f>
        <v>0</v>
      </c>
    </row>
    <row r="314" spans="1:19" s="76" customFormat="1" ht="13.5" thickTop="1" x14ac:dyDescent="0.2">
      <c r="A314" s="478"/>
      <c r="B314" s="479"/>
      <c r="C314" s="539"/>
      <c r="D314" s="501"/>
      <c r="E314" s="482"/>
      <c r="F314" s="510"/>
      <c r="G314" s="484">
        <f t="shared" ref="G314:S314" si="125">SUM(G312:G313)</f>
        <v>0</v>
      </c>
      <c r="H314" s="484">
        <f t="shared" si="125"/>
        <v>0</v>
      </c>
      <c r="I314" s="484">
        <f t="shared" si="125"/>
        <v>5500</v>
      </c>
      <c r="J314" s="484">
        <f t="shared" si="125"/>
        <v>0</v>
      </c>
      <c r="K314" s="484">
        <f t="shared" si="125"/>
        <v>0</v>
      </c>
      <c r="L314" s="484">
        <f t="shared" si="125"/>
        <v>0</v>
      </c>
      <c r="M314" s="484">
        <f t="shared" si="125"/>
        <v>0</v>
      </c>
      <c r="N314" s="484">
        <f t="shared" si="125"/>
        <v>0</v>
      </c>
      <c r="O314" s="484">
        <f t="shared" si="125"/>
        <v>0</v>
      </c>
      <c r="P314" s="484">
        <f t="shared" si="125"/>
        <v>5500</v>
      </c>
      <c r="Q314" s="484">
        <f t="shared" si="125"/>
        <v>5500</v>
      </c>
      <c r="R314" s="484" t="e">
        <f t="shared" si="125"/>
        <v>#VALUE!</v>
      </c>
      <c r="S314" s="484">
        <f t="shared" si="125"/>
        <v>0</v>
      </c>
    </row>
    <row r="315" spans="1:19" s="76" customFormat="1" x14ac:dyDescent="0.2">
      <c r="A315" s="485"/>
      <c r="B315" s="486"/>
      <c r="C315" s="513"/>
      <c r="D315" s="512"/>
      <c r="E315" s="513"/>
      <c r="F315" s="514"/>
      <c r="G315" s="515"/>
      <c r="H315" s="515"/>
      <c r="P315" s="515"/>
      <c r="Q315" s="515"/>
      <c r="R315" s="515"/>
    </row>
    <row r="316" spans="1:19" s="76" customFormat="1" x14ac:dyDescent="0.2">
      <c r="A316" s="128" t="s">
        <v>27</v>
      </c>
      <c r="B316" s="129"/>
      <c r="C316" s="131"/>
      <c r="D316" s="131"/>
      <c r="E316" s="131"/>
      <c r="F316" s="131"/>
      <c r="G316" s="472"/>
      <c r="H316" s="472"/>
      <c r="I316" s="472"/>
      <c r="J316" s="472"/>
      <c r="K316" s="472"/>
      <c r="L316" s="472"/>
      <c r="M316" s="472"/>
      <c r="N316" s="472"/>
      <c r="O316" s="472"/>
      <c r="P316" s="472"/>
      <c r="Q316" s="472" t="s">
        <v>28</v>
      </c>
      <c r="R316" s="472"/>
      <c r="S316" s="516"/>
    </row>
    <row r="317" spans="1:19" s="76" customFormat="1" ht="13.5" thickBot="1" x14ac:dyDescent="0.25">
      <c r="A317" s="136"/>
      <c r="B317" s="157"/>
      <c r="C317" s="136"/>
      <c r="D317" s="158"/>
      <c r="E317" s="159"/>
      <c r="F317" s="136"/>
      <c r="G317" s="177"/>
      <c r="H317" s="139"/>
      <c r="I317" s="177"/>
      <c r="J317" s="177"/>
      <c r="K317" s="177"/>
      <c r="L317" s="177"/>
      <c r="M317" s="177"/>
      <c r="N317" s="177"/>
      <c r="O317" s="177"/>
      <c r="P317" s="140">
        <f>SUM(I317:O317)</f>
        <v>0</v>
      </c>
      <c r="Q317" s="357">
        <f>SUM(P317-G317)</f>
        <v>0</v>
      </c>
      <c r="R317" s="357">
        <f t="shared" ref="R317" si="126">SUM(Q317-O317)</f>
        <v>0</v>
      </c>
      <c r="S317" s="357">
        <f>H317</f>
        <v>0</v>
      </c>
    </row>
    <row r="318" spans="1:19" s="76" customFormat="1" ht="13.5" thickTop="1" x14ac:dyDescent="0.2">
      <c r="A318" s="517"/>
      <c r="B318" s="179"/>
      <c r="C318" s="180"/>
      <c r="D318" s="181"/>
      <c r="E318" s="180"/>
      <c r="F318" s="182"/>
      <c r="G318" s="484">
        <f t="shared" ref="G318:S318" si="127">SUM(G317:G317)</f>
        <v>0</v>
      </c>
      <c r="H318" s="484">
        <f t="shared" si="127"/>
        <v>0</v>
      </c>
      <c r="I318" s="484">
        <f t="shared" si="127"/>
        <v>0</v>
      </c>
      <c r="J318" s="484">
        <f t="shared" si="127"/>
        <v>0</v>
      </c>
      <c r="K318" s="484">
        <f t="shared" si="127"/>
        <v>0</v>
      </c>
      <c r="L318" s="484">
        <f t="shared" si="127"/>
        <v>0</v>
      </c>
      <c r="M318" s="484">
        <f t="shared" si="127"/>
        <v>0</v>
      </c>
      <c r="N318" s="484">
        <f t="shared" si="127"/>
        <v>0</v>
      </c>
      <c r="O318" s="484">
        <f t="shared" si="127"/>
        <v>0</v>
      </c>
      <c r="P318" s="484">
        <f t="shared" si="127"/>
        <v>0</v>
      </c>
      <c r="Q318" s="484">
        <f t="shared" si="127"/>
        <v>0</v>
      </c>
      <c r="R318" s="484">
        <f t="shared" si="127"/>
        <v>0</v>
      </c>
      <c r="S318" s="484">
        <f t="shared" si="127"/>
        <v>0</v>
      </c>
    </row>
    <row r="319" spans="1:19" s="76" customFormat="1" ht="13.5" thickBot="1" x14ac:dyDescent="0.25">
      <c r="A319" s="521"/>
      <c r="B319" s="184"/>
      <c r="C319" s="185"/>
      <c r="D319" s="186"/>
      <c r="E319" s="185"/>
      <c r="F319" s="187"/>
      <c r="G319" s="525"/>
      <c r="H319" s="525"/>
      <c r="I319" s="189"/>
      <c r="P319" s="493"/>
      <c r="Q319" s="493"/>
    </row>
    <row r="320" spans="1:19" s="76" customFormat="1" ht="14.25" thickTop="1" thickBot="1" x14ac:dyDescent="0.25">
      <c r="A320" s="526" t="s">
        <v>29</v>
      </c>
      <c r="B320" s="527"/>
      <c r="C320" s="529"/>
      <c r="D320" s="529"/>
      <c r="E320" s="529"/>
      <c r="F320" s="529"/>
      <c r="G320" s="530">
        <f t="shared" ref="G320:S320" si="128">SUM(G304+G309+G314+G318)</f>
        <v>0</v>
      </c>
      <c r="H320" s="530">
        <f t="shared" si="128"/>
        <v>0</v>
      </c>
      <c r="I320" s="530">
        <f t="shared" si="128"/>
        <v>5500</v>
      </c>
      <c r="J320" s="530">
        <f t="shared" si="128"/>
        <v>100000</v>
      </c>
      <c r="K320" s="530">
        <f t="shared" si="128"/>
        <v>0</v>
      </c>
      <c r="L320" s="530">
        <f t="shared" si="128"/>
        <v>0</v>
      </c>
      <c r="M320" s="530">
        <f t="shared" si="128"/>
        <v>0</v>
      </c>
      <c r="N320" s="530">
        <f t="shared" si="128"/>
        <v>150000</v>
      </c>
      <c r="O320" s="530">
        <f t="shared" si="128"/>
        <v>0</v>
      </c>
      <c r="P320" s="530">
        <f t="shared" si="128"/>
        <v>255500</v>
      </c>
      <c r="Q320" s="530">
        <f t="shared" si="128"/>
        <v>255500</v>
      </c>
      <c r="R320" s="530" t="e">
        <f t="shared" si="128"/>
        <v>#VALUE!</v>
      </c>
      <c r="S320" s="530">
        <f t="shared" si="128"/>
        <v>0</v>
      </c>
    </row>
    <row r="321" spans="1:19" s="76" customFormat="1" ht="13.5" thickTop="1" x14ac:dyDescent="0.2">
      <c r="A321" s="934" t="s">
        <v>611</v>
      </c>
      <c r="B321" s="935"/>
      <c r="C321" s="935"/>
      <c r="D321" s="935"/>
      <c r="E321" s="935"/>
      <c r="F321" s="935"/>
      <c r="G321" s="935"/>
      <c r="H321" s="935"/>
      <c r="I321" s="935"/>
      <c r="J321" s="935"/>
      <c r="K321" s="935"/>
      <c r="L321" s="935"/>
      <c r="M321" s="935"/>
      <c r="N321" s="935"/>
      <c r="O321" s="935"/>
      <c r="P321" s="935"/>
      <c r="Q321" s="935"/>
      <c r="R321" s="935"/>
      <c r="S321" s="935"/>
    </row>
    <row r="322" spans="1:19" s="76" customFormat="1" x14ac:dyDescent="0.2">
      <c r="A322" s="936"/>
      <c r="B322" s="936"/>
      <c r="C322" s="936"/>
      <c r="D322" s="936"/>
      <c r="E322" s="936"/>
      <c r="F322" s="936"/>
      <c r="G322" s="936"/>
      <c r="H322" s="936"/>
      <c r="I322" s="936"/>
      <c r="J322" s="936"/>
      <c r="K322" s="936"/>
      <c r="L322" s="936"/>
      <c r="M322" s="936"/>
      <c r="N322" s="936"/>
      <c r="O322" s="936"/>
      <c r="P322" s="936"/>
      <c r="Q322" s="936"/>
      <c r="R322" s="936"/>
      <c r="S322" s="936"/>
    </row>
    <row r="323" spans="1:19" s="76" customFormat="1" ht="38.25" x14ac:dyDescent="0.2">
      <c r="A323" s="75" t="s">
        <v>1</v>
      </c>
      <c r="B323" s="6" t="s">
        <v>2</v>
      </c>
      <c r="C323" s="6" t="s">
        <v>3</v>
      </c>
      <c r="D323" s="126" t="s">
        <v>4</v>
      </c>
      <c r="E323" s="127" t="s">
        <v>5</v>
      </c>
      <c r="F323" s="126" t="s">
        <v>6</v>
      </c>
      <c r="G323" s="126" t="s">
        <v>7</v>
      </c>
      <c r="H323" s="126" t="s">
        <v>8</v>
      </c>
      <c r="I323" s="6" t="s">
        <v>9</v>
      </c>
      <c r="J323" s="6" t="s">
        <v>10</v>
      </c>
      <c r="K323" s="6" t="s">
        <v>11</v>
      </c>
      <c r="L323" s="6" t="s">
        <v>12</v>
      </c>
      <c r="M323" s="6" t="s">
        <v>13</v>
      </c>
      <c r="N323" s="6" t="s">
        <v>14</v>
      </c>
      <c r="O323" s="127" t="s">
        <v>15</v>
      </c>
      <c r="P323" s="127" t="s">
        <v>16</v>
      </c>
      <c r="Q323" s="127" t="s">
        <v>17</v>
      </c>
      <c r="R323" s="127" t="s">
        <v>18</v>
      </c>
      <c r="S323" s="127" t="s">
        <v>19</v>
      </c>
    </row>
    <row r="324" spans="1:19" s="76" customFormat="1" x14ac:dyDescent="0.2">
      <c r="A324" s="542" t="s">
        <v>20</v>
      </c>
      <c r="B324" s="543"/>
      <c r="C324" s="544"/>
      <c r="D324" s="545"/>
      <c r="E324" s="545"/>
      <c r="F324" s="545"/>
      <c r="G324" s="546"/>
      <c r="H324" s="546"/>
      <c r="I324" s="546"/>
      <c r="J324" s="546"/>
      <c r="K324" s="546"/>
      <c r="L324" s="546"/>
      <c r="M324" s="546"/>
      <c r="N324" s="546"/>
      <c r="O324" s="546"/>
      <c r="P324" s="546"/>
      <c r="Q324" s="546"/>
      <c r="R324" s="546"/>
      <c r="S324" s="547"/>
    </row>
    <row r="325" spans="1:19" s="76" customFormat="1" x14ac:dyDescent="0.2">
      <c r="A325" s="359"/>
      <c r="B325" s="360"/>
      <c r="C325" s="359"/>
      <c r="D325" s="359"/>
      <c r="E325" s="359"/>
      <c r="F325" s="359"/>
      <c r="G325" s="359"/>
      <c r="H325" s="359"/>
      <c r="I325" s="359"/>
      <c r="J325" s="359"/>
      <c r="K325" s="359"/>
      <c r="L325" s="359"/>
      <c r="M325" s="359"/>
      <c r="N325" s="359"/>
      <c r="O325" s="359"/>
      <c r="P325" s="359"/>
      <c r="Q325" s="359"/>
      <c r="R325" s="359"/>
      <c r="S325" s="359"/>
    </row>
    <row r="326" spans="1:19" s="76" customFormat="1" ht="13.5" thickBot="1" x14ac:dyDescent="0.25">
      <c r="A326" s="548"/>
      <c r="B326" s="549"/>
      <c r="C326" s="548"/>
      <c r="D326" s="550"/>
      <c r="E326" s="551"/>
      <c r="F326" s="552"/>
      <c r="G326" s="553"/>
      <c r="H326" s="554"/>
      <c r="I326" s="553"/>
      <c r="J326" s="553"/>
      <c r="K326" s="553"/>
      <c r="L326" s="553"/>
      <c r="M326" s="553"/>
      <c r="N326" s="553"/>
      <c r="O326" s="553"/>
      <c r="P326" s="555">
        <f>SUM(I326:O326)</f>
        <v>0</v>
      </c>
      <c r="Q326" s="555">
        <f>SUM(P326-G326)</f>
        <v>0</v>
      </c>
      <c r="R326" s="555">
        <f t="shared" ref="R326" si="129">SUM(Q326-O326)</f>
        <v>0</v>
      </c>
      <c r="S326" s="555">
        <f>H326</f>
        <v>0</v>
      </c>
    </row>
    <row r="327" spans="1:19" s="76" customFormat="1" ht="13.5" thickTop="1" x14ac:dyDescent="0.2">
      <c r="A327" s="556"/>
      <c r="B327" s="143"/>
      <c r="C327" s="557"/>
      <c r="D327" s="558"/>
      <c r="E327" s="559"/>
      <c r="F327" s="560"/>
      <c r="G327" s="148">
        <f t="shared" ref="G327:S327" si="130">SUM(G326:G326)</f>
        <v>0</v>
      </c>
      <c r="H327" s="148">
        <f t="shared" si="130"/>
        <v>0</v>
      </c>
      <c r="I327" s="148">
        <f t="shared" si="130"/>
        <v>0</v>
      </c>
      <c r="J327" s="148">
        <f t="shared" si="130"/>
        <v>0</v>
      </c>
      <c r="K327" s="148">
        <f t="shared" si="130"/>
        <v>0</v>
      </c>
      <c r="L327" s="148">
        <f t="shared" si="130"/>
        <v>0</v>
      </c>
      <c r="M327" s="148"/>
      <c r="N327" s="148">
        <f t="shared" si="130"/>
        <v>0</v>
      </c>
      <c r="O327" s="148">
        <f t="shared" si="130"/>
        <v>0</v>
      </c>
      <c r="P327" s="148">
        <f t="shared" si="130"/>
        <v>0</v>
      </c>
      <c r="Q327" s="148">
        <f t="shared" si="130"/>
        <v>0</v>
      </c>
      <c r="R327" s="148">
        <f t="shared" si="130"/>
        <v>0</v>
      </c>
      <c r="S327" s="148">
        <f t="shared" si="130"/>
        <v>0</v>
      </c>
    </row>
    <row r="328" spans="1:19" s="76" customFormat="1" x14ac:dyDescent="0.2">
      <c r="A328" s="97"/>
      <c r="B328" s="149"/>
      <c r="C328" s="561"/>
      <c r="D328" s="562"/>
      <c r="E328" s="563"/>
      <c r="F328" s="564"/>
      <c r="G328" s="154"/>
      <c r="H328" s="155"/>
      <c r="I328" s="97"/>
      <c r="J328" s="97"/>
      <c r="K328" s="97"/>
      <c r="L328" s="97"/>
      <c r="M328" s="97"/>
      <c r="N328" s="97"/>
      <c r="O328" s="97"/>
      <c r="P328" s="156"/>
      <c r="Q328" s="156"/>
      <c r="R328" s="97"/>
      <c r="S328" s="97"/>
    </row>
    <row r="329" spans="1:19" s="76" customFormat="1" x14ac:dyDescent="0.2">
      <c r="A329" s="128" t="s">
        <v>25</v>
      </c>
      <c r="B329" s="565"/>
      <c r="C329" s="566"/>
      <c r="D329" s="566"/>
      <c r="E329" s="566"/>
      <c r="F329" s="566"/>
      <c r="G329" s="132"/>
      <c r="H329" s="132"/>
      <c r="I329" s="132"/>
      <c r="J329" s="132"/>
      <c r="K329" s="132"/>
      <c r="L329" s="132"/>
      <c r="M329" s="132"/>
      <c r="N329" s="132"/>
      <c r="O329" s="132"/>
      <c r="P329" s="132"/>
      <c r="Q329" s="132"/>
      <c r="R329" s="132"/>
      <c r="S329" s="132"/>
    </row>
    <row r="330" spans="1:19" s="76" customFormat="1" ht="13.5" thickBot="1" x14ac:dyDescent="0.25">
      <c r="A330" s="473" t="s">
        <v>582</v>
      </c>
      <c r="B330" s="157" t="s">
        <v>115</v>
      </c>
      <c r="C330" s="497" t="s">
        <v>583</v>
      </c>
      <c r="D330" s="495" t="s">
        <v>560</v>
      </c>
      <c r="E330" s="496" t="s">
        <v>462</v>
      </c>
      <c r="F330" s="497" t="s">
        <v>584</v>
      </c>
      <c r="G330" s="177"/>
      <c r="H330" s="567" t="s">
        <v>585</v>
      </c>
      <c r="I330" s="177"/>
      <c r="J330" s="177">
        <v>50000</v>
      </c>
      <c r="K330" s="177"/>
      <c r="L330" s="177"/>
      <c r="M330" s="177"/>
      <c r="N330" s="177"/>
      <c r="O330" s="177"/>
      <c r="P330" s="140">
        <f>SUM(I330:O330)</f>
        <v>50000</v>
      </c>
      <c r="Q330" s="140">
        <f>SUM(P330-G330)</f>
        <v>50000</v>
      </c>
      <c r="R330" s="140">
        <f t="shared" ref="R330" si="131">SUM(Q330-O330)</f>
        <v>50000</v>
      </c>
      <c r="S330" s="141" t="str">
        <f>H330</f>
        <v>Similar to any other pickup truck</v>
      </c>
    </row>
    <row r="331" spans="1:19" s="76" customFormat="1" ht="13.5" thickTop="1" x14ac:dyDescent="0.2">
      <c r="A331" s="556"/>
      <c r="B331" s="143"/>
      <c r="C331" s="568"/>
      <c r="D331" s="569"/>
      <c r="E331" s="559"/>
      <c r="F331" s="560"/>
      <c r="G331" s="165">
        <f t="shared" ref="G331:S331" si="132">SUM(G330:G330)</f>
        <v>0</v>
      </c>
      <c r="H331" s="148">
        <f t="shared" si="132"/>
        <v>0</v>
      </c>
      <c r="I331" s="148">
        <f t="shared" si="132"/>
        <v>0</v>
      </c>
      <c r="J331" s="148">
        <f t="shared" si="132"/>
        <v>50000</v>
      </c>
      <c r="K331" s="148">
        <f t="shared" si="132"/>
        <v>0</v>
      </c>
      <c r="L331" s="148">
        <f t="shared" si="132"/>
        <v>0</v>
      </c>
      <c r="M331" s="148"/>
      <c r="N331" s="148">
        <f t="shared" si="132"/>
        <v>0</v>
      </c>
      <c r="O331" s="148">
        <f t="shared" si="132"/>
        <v>0</v>
      </c>
      <c r="P331" s="148">
        <f t="shared" si="132"/>
        <v>50000</v>
      </c>
      <c r="Q331" s="148">
        <f t="shared" si="132"/>
        <v>50000</v>
      </c>
      <c r="R331" s="148">
        <f t="shared" si="132"/>
        <v>50000</v>
      </c>
      <c r="S331" s="148">
        <f t="shared" si="132"/>
        <v>0</v>
      </c>
    </row>
    <row r="332" spans="1:19" s="76" customFormat="1" x14ac:dyDescent="0.2">
      <c r="A332" s="97"/>
      <c r="B332" s="149"/>
      <c r="C332" s="563"/>
      <c r="D332" s="570"/>
      <c r="E332" s="563"/>
      <c r="F332" s="571"/>
      <c r="G332" s="168"/>
      <c r="H332" s="168"/>
      <c r="I332" s="97"/>
      <c r="J332" s="97"/>
      <c r="K332" s="97"/>
      <c r="L332" s="97"/>
      <c r="M332" s="97"/>
      <c r="N332" s="97"/>
      <c r="O332" s="169"/>
      <c r="P332" s="170"/>
      <c r="Q332" s="170"/>
      <c r="R332" s="97"/>
      <c r="S332" s="97"/>
    </row>
    <row r="333" spans="1:19" s="76" customFormat="1" x14ac:dyDescent="0.2">
      <c r="A333" s="128" t="s">
        <v>26</v>
      </c>
      <c r="B333" s="565"/>
      <c r="C333" s="566"/>
      <c r="D333" s="566"/>
      <c r="E333" s="566"/>
      <c r="F333" s="566"/>
      <c r="G333" s="132"/>
      <c r="H333" s="132"/>
      <c r="I333" s="132"/>
      <c r="J333" s="132"/>
      <c r="K333" s="132"/>
      <c r="L333" s="132"/>
      <c r="M333" s="132"/>
      <c r="N333" s="132"/>
      <c r="O333" s="132"/>
      <c r="P333" s="132"/>
      <c r="Q333" s="132"/>
      <c r="R333" s="132"/>
      <c r="S333" s="132"/>
    </row>
    <row r="334" spans="1:19" s="76" customFormat="1" ht="13.5" thickBot="1" x14ac:dyDescent="0.25">
      <c r="A334" s="497" t="s">
        <v>586</v>
      </c>
      <c r="B334" s="157" t="s">
        <v>22</v>
      </c>
      <c r="C334" s="497" t="s">
        <v>587</v>
      </c>
      <c r="D334" s="495" t="s">
        <v>560</v>
      </c>
      <c r="E334" s="496" t="s">
        <v>462</v>
      </c>
      <c r="F334" s="541" t="s">
        <v>588</v>
      </c>
      <c r="G334" s="177">
        <v>0</v>
      </c>
      <c r="H334" s="139">
        <v>0</v>
      </c>
      <c r="I334" s="177">
        <v>8500</v>
      </c>
      <c r="J334" s="177"/>
      <c r="K334" s="177"/>
      <c r="L334" s="177"/>
      <c r="M334" s="177"/>
      <c r="N334" s="177"/>
      <c r="O334" s="177"/>
      <c r="P334" s="140"/>
      <c r="Q334" s="140"/>
      <c r="R334" s="140"/>
      <c r="S334" s="140"/>
    </row>
    <row r="335" spans="1:19" s="76" customFormat="1" ht="13.5" thickTop="1" x14ac:dyDescent="0.2">
      <c r="A335" s="556"/>
      <c r="B335" s="143"/>
      <c r="C335" s="568"/>
      <c r="D335" s="569"/>
      <c r="E335" s="559"/>
      <c r="F335" s="572"/>
      <c r="G335" s="148">
        <f t="shared" ref="G335:S335" si="133">SUM(G334:G334)</f>
        <v>0</v>
      </c>
      <c r="H335" s="148">
        <f t="shared" si="133"/>
        <v>0</v>
      </c>
      <c r="I335" s="148">
        <f t="shared" si="133"/>
        <v>8500</v>
      </c>
      <c r="J335" s="148">
        <f t="shared" si="133"/>
        <v>0</v>
      </c>
      <c r="K335" s="148">
        <f t="shared" si="133"/>
        <v>0</v>
      </c>
      <c r="L335" s="148">
        <f t="shared" si="133"/>
        <v>0</v>
      </c>
      <c r="M335" s="148"/>
      <c r="N335" s="148">
        <f t="shared" si="133"/>
        <v>0</v>
      </c>
      <c r="O335" s="148">
        <f t="shared" si="133"/>
        <v>0</v>
      </c>
      <c r="P335" s="148">
        <f t="shared" si="133"/>
        <v>0</v>
      </c>
      <c r="Q335" s="148">
        <f t="shared" si="133"/>
        <v>0</v>
      </c>
      <c r="R335" s="148">
        <f t="shared" si="133"/>
        <v>0</v>
      </c>
      <c r="S335" s="148">
        <f t="shared" si="133"/>
        <v>0</v>
      </c>
    </row>
    <row r="336" spans="1:19" s="76" customFormat="1" x14ac:dyDescent="0.2">
      <c r="A336" s="97"/>
      <c r="B336" s="149"/>
      <c r="C336" s="573"/>
      <c r="D336" s="574"/>
      <c r="E336" s="573"/>
      <c r="F336" s="575"/>
      <c r="G336" s="176"/>
      <c r="H336" s="176"/>
      <c r="I336" s="97"/>
      <c r="J336" s="97"/>
      <c r="K336" s="97"/>
      <c r="L336" s="97"/>
      <c r="M336" s="97"/>
      <c r="N336" s="97"/>
      <c r="O336" s="97"/>
      <c r="P336" s="176"/>
      <c r="Q336" s="176"/>
      <c r="R336" s="176"/>
      <c r="S336" s="97"/>
    </row>
    <row r="337" spans="1:19" s="76" customFormat="1" x14ac:dyDescent="0.2">
      <c r="A337" s="128" t="s">
        <v>27</v>
      </c>
      <c r="B337" s="565"/>
      <c r="C337" s="566"/>
      <c r="D337" s="566"/>
      <c r="E337" s="566"/>
      <c r="F337" s="566"/>
      <c r="G337" s="132"/>
      <c r="H337" s="132"/>
      <c r="I337" s="132"/>
      <c r="J337" s="132"/>
      <c r="K337" s="132"/>
      <c r="L337" s="132"/>
      <c r="M337" s="132"/>
      <c r="N337" s="132"/>
      <c r="O337" s="132"/>
      <c r="P337" s="132"/>
      <c r="Q337" s="132" t="s">
        <v>28</v>
      </c>
      <c r="R337" s="132"/>
      <c r="S337" s="547"/>
    </row>
    <row r="338" spans="1:19" s="76" customFormat="1" x14ac:dyDescent="0.2">
      <c r="A338" s="497" t="s">
        <v>589</v>
      </c>
      <c r="B338" s="157" t="s">
        <v>22</v>
      </c>
      <c r="C338" s="497" t="s">
        <v>590</v>
      </c>
      <c r="D338" s="495" t="s">
        <v>42</v>
      </c>
      <c r="E338" s="496" t="s">
        <v>462</v>
      </c>
      <c r="F338" s="497" t="s">
        <v>591</v>
      </c>
      <c r="G338" s="177">
        <v>13000</v>
      </c>
      <c r="H338" s="139"/>
      <c r="I338" s="139">
        <v>26000</v>
      </c>
      <c r="J338" s="139">
        <v>13000</v>
      </c>
      <c r="K338" s="139">
        <v>13000</v>
      </c>
      <c r="L338" s="139">
        <v>26000</v>
      </c>
      <c r="M338" s="139">
        <v>13000</v>
      </c>
      <c r="N338" s="177"/>
      <c r="O338" s="177"/>
      <c r="P338" s="140">
        <f>SUM(I338:O338)</f>
        <v>91000</v>
      </c>
      <c r="Q338" s="140">
        <f>SUM(P338-G338)</f>
        <v>78000</v>
      </c>
      <c r="R338" s="140">
        <f>SUM(Q338-O338)</f>
        <v>78000</v>
      </c>
      <c r="S338" s="141">
        <f>H338</f>
        <v>0</v>
      </c>
    </row>
    <row r="339" spans="1:19" s="76" customFormat="1" x14ac:dyDescent="0.2">
      <c r="A339" s="497" t="s">
        <v>592</v>
      </c>
      <c r="B339" s="157" t="s">
        <v>22</v>
      </c>
      <c r="C339" s="497" t="s">
        <v>593</v>
      </c>
      <c r="D339" s="495" t="s">
        <v>560</v>
      </c>
      <c r="E339" s="496" t="s">
        <v>462</v>
      </c>
      <c r="F339" s="497" t="s">
        <v>584</v>
      </c>
      <c r="G339" s="177"/>
      <c r="H339" s="139"/>
      <c r="I339" s="576">
        <v>17500</v>
      </c>
      <c r="J339" s="576"/>
      <c r="K339" s="576"/>
      <c r="L339" s="576"/>
      <c r="M339" s="576"/>
      <c r="N339" s="177"/>
      <c r="O339" s="177"/>
      <c r="P339" s="140">
        <f>SUM(I339:O339)</f>
        <v>17500</v>
      </c>
      <c r="Q339" s="140">
        <f>SUM(P339-G339)</f>
        <v>17500</v>
      </c>
      <c r="R339" s="140">
        <f t="shared" ref="R339" si="134">SUM(Q339-O339)</f>
        <v>17500</v>
      </c>
      <c r="S339" s="140"/>
    </row>
    <row r="340" spans="1:19" s="76" customFormat="1" ht="13.5" thickBot="1" x14ac:dyDescent="0.25">
      <c r="A340" s="497" t="s">
        <v>594</v>
      </c>
      <c r="B340" s="157" t="s">
        <v>22</v>
      </c>
      <c r="C340" s="497" t="s">
        <v>595</v>
      </c>
      <c r="D340" s="495" t="s">
        <v>543</v>
      </c>
      <c r="E340" s="496" t="s">
        <v>462</v>
      </c>
      <c r="F340" s="497"/>
      <c r="G340" s="177"/>
      <c r="H340" s="139"/>
      <c r="I340" s="576"/>
      <c r="J340" s="576"/>
      <c r="K340" s="576"/>
      <c r="L340" s="576"/>
      <c r="M340" s="576">
        <v>75000</v>
      </c>
      <c r="N340" s="177"/>
      <c r="O340" s="177"/>
      <c r="P340" s="140"/>
      <c r="Q340" s="140"/>
      <c r="R340" s="140"/>
      <c r="S340" s="140"/>
    </row>
    <row r="341" spans="1:19" s="76" customFormat="1" ht="13.5" thickTop="1" x14ac:dyDescent="0.2">
      <c r="A341" s="178"/>
      <c r="B341" s="577"/>
      <c r="C341" s="578"/>
      <c r="D341" s="579"/>
      <c r="E341" s="578"/>
      <c r="F341" s="580"/>
      <c r="G341" s="148">
        <f t="shared" ref="G341:S341" si="135">SUM(G338:G340)</f>
        <v>13000</v>
      </c>
      <c r="H341" s="148">
        <f t="shared" si="135"/>
        <v>0</v>
      </c>
      <c r="I341" s="148">
        <f t="shared" si="135"/>
        <v>43500</v>
      </c>
      <c r="J341" s="148">
        <f t="shared" si="135"/>
        <v>13000</v>
      </c>
      <c r="K341" s="148">
        <f t="shared" si="135"/>
        <v>13000</v>
      </c>
      <c r="L341" s="148">
        <f t="shared" si="135"/>
        <v>26000</v>
      </c>
      <c r="M341" s="148">
        <f t="shared" si="135"/>
        <v>88000</v>
      </c>
      <c r="N341" s="148">
        <f t="shared" si="135"/>
        <v>0</v>
      </c>
      <c r="O341" s="148">
        <f t="shared" si="135"/>
        <v>0</v>
      </c>
      <c r="P341" s="148">
        <f t="shared" si="135"/>
        <v>108500</v>
      </c>
      <c r="Q341" s="148">
        <f t="shared" si="135"/>
        <v>95500</v>
      </c>
      <c r="R341" s="148">
        <f t="shared" si="135"/>
        <v>95500</v>
      </c>
      <c r="S341" s="148">
        <f t="shared" si="135"/>
        <v>0</v>
      </c>
    </row>
    <row r="342" spans="1:19" s="76" customFormat="1" ht="13.5" thickBot="1" x14ac:dyDescent="0.25">
      <c r="A342" s="183"/>
      <c r="B342" s="581"/>
      <c r="C342" s="582"/>
      <c r="D342" s="583"/>
      <c r="E342" s="582"/>
      <c r="F342" s="584"/>
      <c r="G342" s="188"/>
      <c r="H342" s="188"/>
      <c r="I342" s="585"/>
      <c r="J342" s="97"/>
      <c r="K342" s="97"/>
      <c r="L342" s="97"/>
      <c r="M342" s="97"/>
      <c r="N342" s="97"/>
      <c r="O342" s="97"/>
      <c r="P342" s="156"/>
      <c r="Q342" s="156"/>
      <c r="R342" s="97"/>
      <c r="S342" s="97"/>
    </row>
    <row r="343" spans="1:19" s="76" customFormat="1" ht="14.25" thickTop="1" thickBot="1" x14ac:dyDescent="0.25">
      <c r="A343" s="190" t="s">
        <v>29</v>
      </c>
      <c r="B343" s="191"/>
      <c r="C343" s="586"/>
      <c r="D343" s="586"/>
      <c r="E343" s="586"/>
      <c r="F343" s="586"/>
      <c r="G343" s="193">
        <f t="shared" ref="G343:S343" si="136">SUM(G327+G331+G335+G341)</f>
        <v>13000</v>
      </c>
      <c r="H343" s="193">
        <f t="shared" si="136"/>
        <v>0</v>
      </c>
      <c r="I343" s="193">
        <f t="shared" si="136"/>
        <v>52000</v>
      </c>
      <c r="J343" s="193">
        <f t="shared" si="136"/>
        <v>63000</v>
      </c>
      <c r="K343" s="193">
        <f t="shared" si="136"/>
        <v>13000</v>
      </c>
      <c r="L343" s="193">
        <f t="shared" si="136"/>
        <v>26000</v>
      </c>
      <c r="M343" s="193">
        <f t="shared" si="136"/>
        <v>88000</v>
      </c>
      <c r="N343" s="193">
        <f t="shared" si="136"/>
        <v>0</v>
      </c>
      <c r="O343" s="193">
        <f t="shared" si="136"/>
        <v>0</v>
      </c>
      <c r="P343" s="193">
        <f t="shared" si="136"/>
        <v>158500</v>
      </c>
      <c r="Q343" s="193">
        <f t="shared" si="136"/>
        <v>145500</v>
      </c>
      <c r="R343" s="193">
        <f t="shared" si="136"/>
        <v>145500</v>
      </c>
      <c r="S343" s="193">
        <f t="shared" si="136"/>
        <v>0</v>
      </c>
    </row>
    <row r="344" spans="1:19" s="76" customFormat="1" ht="15" customHeight="1" thickTop="1" x14ac:dyDescent="0.2">
      <c r="A344" s="939" t="s">
        <v>138</v>
      </c>
      <c r="B344" s="936"/>
      <c r="C344" s="936"/>
      <c r="D344" s="936"/>
      <c r="E344" s="936"/>
      <c r="F344" s="936"/>
      <c r="G344" s="936"/>
      <c r="H344" s="936"/>
      <c r="I344" s="936"/>
      <c r="J344" s="936"/>
      <c r="K344" s="936"/>
      <c r="L344" s="936"/>
      <c r="M344" s="936"/>
      <c r="N344" s="936"/>
      <c r="O344" s="936"/>
      <c r="P344" s="936"/>
      <c r="Q344" s="936"/>
      <c r="R344" s="936"/>
      <c r="S344" s="936"/>
    </row>
    <row r="345" spans="1:19" s="76" customFormat="1" ht="28.5" customHeight="1" x14ac:dyDescent="0.2">
      <c r="A345" s="936"/>
      <c r="B345" s="936"/>
      <c r="C345" s="936"/>
      <c r="D345" s="936"/>
      <c r="E345" s="936"/>
      <c r="F345" s="936"/>
      <c r="G345" s="936"/>
      <c r="H345" s="936"/>
      <c r="I345" s="936"/>
      <c r="J345" s="936"/>
      <c r="K345" s="936"/>
      <c r="L345" s="936"/>
      <c r="M345" s="936"/>
      <c r="N345" s="936"/>
      <c r="O345" s="936"/>
      <c r="P345" s="936"/>
      <c r="Q345" s="936"/>
      <c r="R345" s="936"/>
      <c r="S345" s="936"/>
    </row>
    <row r="346" spans="1:19" s="260" customFormat="1" ht="47.25" customHeight="1" x14ac:dyDescent="0.2">
      <c r="A346" s="5" t="s">
        <v>1</v>
      </c>
      <c r="B346" s="5" t="s">
        <v>2</v>
      </c>
      <c r="C346" s="5" t="s">
        <v>3</v>
      </c>
      <c r="D346" s="7" t="s">
        <v>4</v>
      </c>
      <c r="E346" s="6" t="s">
        <v>5</v>
      </c>
      <c r="F346" s="7" t="s">
        <v>6</v>
      </c>
      <c r="G346" s="7" t="s">
        <v>7</v>
      </c>
      <c r="H346" s="7" t="s">
        <v>8</v>
      </c>
      <c r="I346" s="6" t="s">
        <v>9</v>
      </c>
      <c r="J346" s="6" t="s">
        <v>10</v>
      </c>
      <c r="K346" s="6" t="s">
        <v>11</v>
      </c>
      <c r="L346" s="6" t="s">
        <v>12</v>
      </c>
      <c r="M346" s="6" t="s">
        <v>13</v>
      </c>
      <c r="N346" s="6" t="s">
        <v>14</v>
      </c>
      <c r="O346" s="6" t="s">
        <v>15</v>
      </c>
      <c r="P346" s="6" t="s">
        <v>16</v>
      </c>
      <c r="Q346" s="6" t="s">
        <v>17</v>
      </c>
      <c r="R346" s="6" t="s">
        <v>139</v>
      </c>
      <c r="S346" s="6" t="s">
        <v>19</v>
      </c>
    </row>
    <row r="347" spans="1:19" s="76" customFormat="1" ht="15" customHeight="1" x14ac:dyDescent="0.2">
      <c r="A347" s="588" t="s">
        <v>20</v>
      </c>
      <c r="B347" s="129"/>
      <c r="C347" s="589"/>
      <c r="D347" s="131"/>
      <c r="E347" s="131"/>
      <c r="F347" s="131"/>
      <c r="G347" s="132"/>
      <c r="H347" s="132"/>
      <c r="I347" s="132"/>
      <c r="J347" s="132"/>
      <c r="K347" s="132"/>
      <c r="L347" s="132"/>
      <c r="M347" s="132"/>
      <c r="N347" s="132"/>
      <c r="O347" s="132"/>
      <c r="P347" s="132"/>
      <c r="Q347" s="132"/>
      <c r="R347" s="132"/>
      <c r="S347" s="590"/>
    </row>
    <row r="348" spans="1:19" s="76" customFormat="1" ht="15" customHeight="1" x14ac:dyDescent="0.2">
      <c r="A348" s="591" t="s">
        <v>612</v>
      </c>
      <c r="B348" s="592" t="s">
        <v>140</v>
      </c>
      <c r="C348" s="593" t="s">
        <v>141</v>
      </c>
      <c r="D348" s="594" t="s">
        <v>142</v>
      </c>
      <c r="E348" s="595" t="s">
        <v>143</v>
      </c>
      <c r="F348" s="596"/>
      <c r="G348" s="139"/>
      <c r="H348" s="139"/>
      <c r="I348" s="139">
        <v>70000</v>
      </c>
      <c r="J348" s="139"/>
      <c r="K348" s="139"/>
      <c r="L348" s="139"/>
      <c r="M348" s="139"/>
      <c r="N348" s="139"/>
      <c r="O348" s="139"/>
      <c r="P348" s="140">
        <f>SUM(I348:O348)</f>
        <v>70000</v>
      </c>
      <c r="Q348" s="140">
        <f>SUM(P348-G348)</f>
        <v>70000</v>
      </c>
      <c r="R348" s="140">
        <f>SUM(Q348-O348)</f>
        <v>70000</v>
      </c>
      <c r="S348" s="597">
        <f>H348</f>
        <v>0</v>
      </c>
    </row>
    <row r="349" spans="1:19" s="76" customFormat="1" ht="15" customHeight="1" thickBot="1" x14ac:dyDescent="0.25">
      <c r="A349" s="598" t="s">
        <v>144</v>
      </c>
      <c r="B349" s="592" t="s">
        <v>140</v>
      </c>
      <c r="C349" s="599" t="s">
        <v>145</v>
      </c>
      <c r="D349" s="594" t="s">
        <v>146</v>
      </c>
      <c r="E349" s="595" t="s">
        <v>143</v>
      </c>
      <c r="F349" s="600"/>
      <c r="G349" s="601"/>
      <c r="H349" s="601"/>
      <c r="I349" s="601">
        <v>25000</v>
      </c>
      <c r="J349" s="601"/>
      <c r="K349" s="601"/>
      <c r="L349" s="601"/>
      <c r="M349" s="601"/>
      <c r="N349" s="601"/>
      <c r="O349" s="601"/>
      <c r="P349" s="602"/>
      <c r="Q349" s="602"/>
      <c r="R349" s="602"/>
      <c r="S349" s="603"/>
    </row>
    <row r="350" spans="1:19" s="76" customFormat="1" ht="15" customHeight="1" thickTop="1" x14ac:dyDescent="0.2">
      <c r="A350" s="604"/>
      <c r="B350" s="143"/>
      <c r="C350" s="605"/>
      <c r="D350" s="145"/>
      <c r="E350" s="146"/>
      <c r="F350" s="147"/>
      <c r="G350" s="148">
        <f t="shared" ref="G350:S350" si="137">SUM(G348:G348)</f>
        <v>0</v>
      </c>
      <c r="H350" s="148">
        <f t="shared" si="137"/>
        <v>0</v>
      </c>
      <c r="I350" s="148">
        <f>SUM(I348:I349)</f>
        <v>95000</v>
      </c>
      <c r="J350" s="148">
        <f t="shared" si="137"/>
        <v>0</v>
      </c>
      <c r="K350" s="148">
        <f t="shared" si="137"/>
        <v>0</v>
      </c>
      <c r="L350" s="148">
        <f t="shared" si="137"/>
        <v>0</v>
      </c>
      <c r="M350" s="148"/>
      <c r="N350" s="148">
        <f t="shared" si="137"/>
        <v>0</v>
      </c>
      <c r="O350" s="148">
        <f t="shared" si="137"/>
        <v>0</v>
      </c>
      <c r="P350" s="148">
        <f t="shared" si="137"/>
        <v>70000</v>
      </c>
      <c r="Q350" s="148">
        <f t="shared" si="137"/>
        <v>70000</v>
      </c>
      <c r="R350" s="148">
        <f t="shared" si="137"/>
        <v>70000</v>
      </c>
      <c r="S350" s="606">
        <f t="shared" si="137"/>
        <v>0</v>
      </c>
    </row>
    <row r="351" spans="1:19" s="76" customFormat="1" ht="15" customHeight="1" x14ac:dyDescent="0.2">
      <c r="A351" s="607"/>
      <c r="B351" s="149"/>
      <c r="C351" s="608"/>
      <c r="D351" s="151"/>
      <c r="E351" s="152"/>
      <c r="F351" s="153"/>
      <c r="G351" s="154"/>
      <c r="H351" s="155"/>
      <c r="P351" s="156"/>
      <c r="Q351" s="156"/>
      <c r="S351" s="609"/>
    </row>
    <row r="352" spans="1:19" s="76" customFormat="1" ht="15" customHeight="1" x14ac:dyDescent="0.2">
      <c r="A352" s="588" t="s">
        <v>25</v>
      </c>
      <c r="B352" s="129"/>
      <c r="C352" s="610"/>
      <c r="D352" s="131"/>
      <c r="E352" s="131"/>
      <c r="F352" s="131"/>
      <c r="G352" s="132"/>
      <c r="H352" s="132"/>
      <c r="I352" s="132"/>
      <c r="J352" s="132"/>
      <c r="K352" s="132"/>
      <c r="L352" s="132"/>
      <c r="M352" s="132"/>
      <c r="N352" s="132"/>
      <c r="O352" s="132"/>
      <c r="P352" s="132"/>
      <c r="Q352" s="132"/>
      <c r="R352" s="132"/>
      <c r="S352" s="611"/>
    </row>
    <row r="353" spans="1:6338" s="76" customFormat="1" ht="15" customHeight="1" x14ac:dyDescent="0.2">
      <c r="A353" s="612"/>
      <c r="B353" s="613"/>
      <c r="C353" s="614"/>
      <c r="D353" s="615"/>
      <c r="E353" s="616"/>
      <c r="F353" s="171"/>
      <c r="G353" s="160"/>
      <c r="H353" s="139"/>
      <c r="I353" s="160"/>
      <c r="J353" s="160"/>
      <c r="K353" s="162"/>
      <c r="L353" s="162"/>
      <c r="M353" s="162"/>
      <c r="N353" s="160"/>
      <c r="O353" s="160"/>
      <c r="P353" s="140">
        <f>SUM(I353:O353)</f>
        <v>0</v>
      </c>
      <c r="Q353" s="140">
        <f>SUM(P353-G353)</f>
        <v>0</v>
      </c>
      <c r="R353" s="140">
        <f>SUM(Q353-O353)</f>
        <v>0</v>
      </c>
      <c r="S353" s="617">
        <f>H353</f>
        <v>0</v>
      </c>
    </row>
    <row r="354" spans="1:6338" s="76" customFormat="1" ht="15" customHeight="1" thickBot="1" x14ac:dyDescent="0.25">
      <c r="A354" s="618"/>
      <c r="B354" s="157"/>
      <c r="C354" s="619"/>
      <c r="D354" s="158"/>
      <c r="E354" s="159"/>
      <c r="F354" s="136"/>
      <c r="G354" s="160"/>
      <c r="H354" s="161"/>
      <c r="I354" s="160"/>
      <c r="J354" s="160"/>
      <c r="K354" s="162"/>
      <c r="L354" s="162"/>
      <c r="M354" s="162"/>
      <c r="N354" s="160"/>
      <c r="O354" s="160"/>
      <c r="P354" s="140">
        <f>SUM(I354:O354)</f>
        <v>0</v>
      </c>
      <c r="Q354" s="140">
        <f>SUM(P354-G354)</f>
        <v>0</v>
      </c>
      <c r="R354" s="140">
        <f>SUM(Q354-O354)</f>
        <v>0</v>
      </c>
      <c r="S354" s="617">
        <f>H354</f>
        <v>0</v>
      </c>
    </row>
    <row r="355" spans="1:6338" s="76" customFormat="1" ht="15" customHeight="1" thickTop="1" x14ac:dyDescent="0.2">
      <c r="A355" s="604"/>
      <c r="B355" s="143"/>
      <c r="C355" s="620"/>
      <c r="D355" s="164"/>
      <c r="E355" s="146"/>
      <c r="F355" s="147"/>
      <c r="G355" s="165">
        <f t="shared" ref="G355:S355" si="138">SUM(G353:G354)</f>
        <v>0</v>
      </c>
      <c r="H355" s="148">
        <f t="shared" si="138"/>
        <v>0</v>
      </c>
      <c r="I355" s="148">
        <f t="shared" si="138"/>
        <v>0</v>
      </c>
      <c r="J355" s="148">
        <f t="shared" si="138"/>
        <v>0</v>
      </c>
      <c r="K355" s="148">
        <f t="shared" si="138"/>
        <v>0</v>
      </c>
      <c r="L355" s="148">
        <f t="shared" si="138"/>
        <v>0</v>
      </c>
      <c r="M355" s="148"/>
      <c r="N355" s="148">
        <f t="shared" si="138"/>
        <v>0</v>
      </c>
      <c r="O355" s="148">
        <f t="shared" si="138"/>
        <v>0</v>
      </c>
      <c r="P355" s="148">
        <f t="shared" si="138"/>
        <v>0</v>
      </c>
      <c r="Q355" s="148">
        <f t="shared" si="138"/>
        <v>0</v>
      </c>
      <c r="R355" s="148">
        <f t="shared" si="138"/>
        <v>0</v>
      </c>
      <c r="S355" s="606">
        <f t="shared" si="138"/>
        <v>0</v>
      </c>
    </row>
    <row r="356" spans="1:6338" s="76" customFormat="1" ht="15" customHeight="1" x14ac:dyDescent="0.2">
      <c r="A356" s="607"/>
      <c r="B356" s="149"/>
      <c r="C356" s="621"/>
      <c r="D356" s="166"/>
      <c r="E356" s="152"/>
      <c r="F356" s="167"/>
      <c r="G356" s="168"/>
      <c r="H356" s="168"/>
      <c r="O356" s="169"/>
      <c r="P356" s="170"/>
      <c r="Q356" s="170"/>
      <c r="S356" s="609"/>
    </row>
    <row r="357" spans="1:6338" s="76" customFormat="1" ht="15" customHeight="1" x14ac:dyDescent="0.2">
      <c r="A357" s="622" t="s">
        <v>26</v>
      </c>
      <c r="B357" s="623"/>
      <c r="C357" s="624"/>
      <c r="D357" s="625"/>
      <c r="E357" s="625"/>
      <c r="F357" s="625"/>
      <c r="G357" s="546"/>
      <c r="H357" s="546"/>
      <c r="I357" s="546"/>
      <c r="J357" s="546"/>
      <c r="K357" s="546"/>
      <c r="L357" s="546"/>
      <c r="M357" s="546"/>
      <c r="N357" s="546"/>
      <c r="O357" s="546"/>
      <c r="P357" s="546"/>
      <c r="Q357" s="546"/>
      <c r="R357" s="546"/>
      <c r="S357" s="626"/>
    </row>
    <row r="358" spans="1:6338" s="587" customFormat="1" ht="15" customHeight="1" x14ac:dyDescent="0.2">
      <c r="A358" s="627" t="s">
        <v>147</v>
      </c>
      <c r="B358" s="628" t="s">
        <v>140</v>
      </c>
      <c r="C358" s="629" t="s">
        <v>148</v>
      </c>
      <c r="D358" s="630" t="s">
        <v>149</v>
      </c>
      <c r="E358" s="631" t="s">
        <v>150</v>
      </c>
      <c r="F358" s="630"/>
      <c r="G358" s="632"/>
      <c r="H358" s="633"/>
      <c r="I358" s="632">
        <v>16000</v>
      </c>
      <c r="J358" s="633">
        <v>16000</v>
      </c>
      <c r="K358" s="632">
        <v>16000</v>
      </c>
      <c r="L358" s="634"/>
      <c r="M358" s="632"/>
      <c r="N358" s="634"/>
      <c r="O358" s="632"/>
      <c r="P358" s="635"/>
      <c r="Q358" s="636"/>
      <c r="R358" s="635"/>
      <c r="S358" s="637"/>
      <c r="T358" s="76"/>
      <c r="U358" s="76"/>
      <c r="V358" s="76"/>
      <c r="W358" s="76"/>
      <c r="X358" s="76"/>
      <c r="Y358" s="76"/>
      <c r="Z358" s="76"/>
      <c r="AA358" s="76"/>
      <c r="AB358" s="76"/>
      <c r="AC358" s="76"/>
      <c r="AD358" s="76"/>
      <c r="AE358" s="76"/>
      <c r="AF358" s="76"/>
      <c r="AG358" s="76"/>
      <c r="AH358" s="76"/>
      <c r="AI358" s="76"/>
      <c r="AJ358" s="76"/>
      <c r="AK358" s="76"/>
      <c r="AL358" s="76"/>
      <c r="AM358" s="76"/>
      <c r="AN358" s="76"/>
      <c r="AO358" s="76"/>
      <c r="AP358" s="76"/>
      <c r="AQ358" s="76"/>
      <c r="AR358" s="76"/>
      <c r="AS358" s="76"/>
      <c r="AT358" s="76"/>
      <c r="AU358" s="76"/>
      <c r="AV358" s="76"/>
      <c r="AW358" s="76"/>
      <c r="AX358" s="76"/>
      <c r="AY358" s="76"/>
      <c r="AZ358" s="76"/>
      <c r="BA358" s="76"/>
      <c r="BB358" s="76"/>
      <c r="BC358" s="76"/>
      <c r="BD358" s="76"/>
      <c r="BE358" s="76"/>
      <c r="BF358" s="76"/>
      <c r="BG358" s="76"/>
      <c r="BH358" s="76"/>
      <c r="BI358" s="76"/>
      <c r="BJ358" s="76"/>
      <c r="BK358" s="76"/>
      <c r="BL358" s="76"/>
      <c r="BM358" s="76"/>
      <c r="BN358" s="76"/>
      <c r="BO358" s="76"/>
      <c r="BP358" s="76"/>
      <c r="BQ358" s="76"/>
      <c r="BR358" s="76"/>
      <c r="BS358" s="76"/>
      <c r="BT358" s="76"/>
      <c r="BU358" s="76"/>
      <c r="BV358" s="76"/>
      <c r="BW358" s="76"/>
      <c r="BX358" s="76"/>
      <c r="BY358" s="76"/>
      <c r="BZ358" s="76"/>
      <c r="CA358" s="76"/>
      <c r="CB358" s="76"/>
      <c r="CC358" s="76"/>
      <c r="CD358" s="76"/>
      <c r="CE358" s="76"/>
      <c r="CF358" s="76"/>
      <c r="CG358" s="76"/>
      <c r="CH358" s="76"/>
      <c r="CI358" s="76"/>
      <c r="CJ358" s="76"/>
      <c r="CK358" s="76"/>
      <c r="CL358" s="76"/>
      <c r="CM358" s="76"/>
      <c r="CN358" s="76"/>
      <c r="CO358" s="76"/>
      <c r="CP358" s="76"/>
      <c r="CQ358" s="76"/>
      <c r="CR358" s="76"/>
      <c r="CS358" s="76"/>
      <c r="CT358" s="76"/>
      <c r="CU358" s="76"/>
      <c r="CV358" s="76"/>
      <c r="CW358" s="76"/>
      <c r="CX358" s="76"/>
      <c r="CY358" s="76"/>
      <c r="CZ358" s="76"/>
      <c r="DA358" s="76"/>
      <c r="DB358" s="76"/>
      <c r="DC358" s="76"/>
      <c r="DD358" s="76"/>
      <c r="DE358" s="76"/>
      <c r="DF358" s="76"/>
      <c r="DG358" s="76"/>
      <c r="DH358" s="76"/>
      <c r="DI358" s="76"/>
      <c r="DJ358" s="76"/>
      <c r="DK358" s="76"/>
      <c r="DL358" s="76"/>
      <c r="DM358" s="76"/>
      <c r="DN358" s="76"/>
      <c r="DO358" s="76"/>
      <c r="DP358" s="76"/>
      <c r="DQ358" s="76"/>
      <c r="DR358" s="76"/>
      <c r="DS358" s="76"/>
      <c r="DT358" s="76"/>
      <c r="DU358" s="76"/>
      <c r="DV358" s="76"/>
      <c r="DW358" s="76"/>
      <c r="DX358" s="76"/>
      <c r="DY358" s="76"/>
      <c r="DZ358" s="76"/>
      <c r="EA358" s="76"/>
      <c r="EB358" s="76"/>
      <c r="EC358" s="76"/>
      <c r="ED358" s="76"/>
      <c r="EE358" s="76"/>
      <c r="EF358" s="76"/>
      <c r="EG358" s="76"/>
      <c r="EH358" s="76"/>
      <c r="EI358" s="76"/>
      <c r="EJ358" s="76"/>
      <c r="EK358" s="76"/>
      <c r="EL358" s="76"/>
      <c r="EM358" s="76"/>
      <c r="EN358" s="76"/>
      <c r="EO358" s="76"/>
      <c r="EP358" s="76"/>
      <c r="EQ358" s="76"/>
      <c r="ER358" s="76"/>
      <c r="ES358" s="76"/>
      <c r="ET358" s="76"/>
      <c r="EU358" s="76"/>
      <c r="EV358" s="76"/>
      <c r="EW358" s="76"/>
      <c r="EX358" s="76"/>
      <c r="EY358" s="76"/>
      <c r="EZ358" s="76"/>
      <c r="FA358" s="76"/>
      <c r="FB358" s="76"/>
      <c r="FC358" s="76"/>
      <c r="FD358" s="76"/>
      <c r="FE358" s="76"/>
      <c r="FF358" s="76"/>
      <c r="FG358" s="76"/>
      <c r="FH358" s="76"/>
      <c r="FI358" s="76"/>
      <c r="FJ358" s="76"/>
      <c r="FK358" s="76"/>
      <c r="FL358" s="76"/>
      <c r="FM358" s="76"/>
      <c r="FN358" s="76"/>
      <c r="FO358" s="76"/>
      <c r="FP358" s="76"/>
      <c r="FQ358" s="76"/>
      <c r="FR358" s="76"/>
      <c r="FS358" s="76"/>
      <c r="FT358" s="76"/>
      <c r="FU358" s="76"/>
      <c r="FV358" s="76"/>
      <c r="FW358" s="76"/>
      <c r="FX358" s="76"/>
      <c r="FY358" s="76"/>
      <c r="FZ358" s="76"/>
      <c r="GA358" s="76"/>
      <c r="GB358" s="76"/>
      <c r="GC358" s="76"/>
      <c r="GD358" s="76"/>
      <c r="GE358" s="76"/>
      <c r="GF358" s="76"/>
      <c r="GG358" s="76"/>
      <c r="GH358" s="76"/>
      <c r="GI358" s="76"/>
      <c r="GJ358" s="76"/>
      <c r="GK358" s="76"/>
      <c r="GL358" s="76"/>
      <c r="GM358" s="76"/>
      <c r="GN358" s="76"/>
      <c r="GO358" s="76"/>
      <c r="GP358" s="76"/>
      <c r="GQ358" s="76"/>
      <c r="GR358" s="76"/>
      <c r="GS358" s="76"/>
      <c r="GT358" s="76"/>
      <c r="GU358" s="76"/>
      <c r="GV358" s="76"/>
      <c r="GW358" s="76"/>
      <c r="GX358" s="76"/>
      <c r="GY358" s="76"/>
      <c r="GZ358" s="76"/>
      <c r="HA358" s="76"/>
      <c r="HB358" s="76"/>
      <c r="HC358" s="76"/>
      <c r="HD358" s="76"/>
      <c r="HE358" s="76"/>
      <c r="HF358" s="76"/>
      <c r="HG358" s="76"/>
      <c r="HH358" s="76"/>
      <c r="HI358" s="76"/>
      <c r="HJ358" s="76"/>
      <c r="HK358" s="76"/>
      <c r="HL358" s="76"/>
      <c r="HM358" s="76"/>
      <c r="HN358" s="76"/>
      <c r="HO358" s="76"/>
      <c r="HP358" s="76"/>
      <c r="HQ358" s="76"/>
      <c r="HR358" s="76"/>
      <c r="HS358" s="76"/>
      <c r="HT358" s="76"/>
      <c r="HU358" s="76"/>
      <c r="HV358" s="76"/>
      <c r="HW358" s="76"/>
      <c r="HX358" s="76"/>
      <c r="HY358" s="76"/>
      <c r="HZ358" s="76"/>
      <c r="IA358" s="76"/>
      <c r="IB358" s="76"/>
      <c r="IC358" s="76"/>
      <c r="ID358" s="76"/>
      <c r="IE358" s="76"/>
      <c r="IF358" s="76"/>
      <c r="IG358" s="76"/>
      <c r="IH358" s="76"/>
      <c r="II358" s="76"/>
      <c r="IJ358" s="76"/>
      <c r="IK358" s="76"/>
      <c r="IL358" s="76"/>
      <c r="IM358" s="76"/>
      <c r="IN358" s="76"/>
      <c r="IO358" s="76"/>
      <c r="IP358" s="76"/>
      <c r="IQ358" s="76"/>
      <c r="IR358" s="76"/>
      <c r="IS358" s="76"/>
      <c r="IT358" s="76"/>
      <c r="IU358" s="76"/>
      <c r="IV358" s="76"/>
      <c r="IW358" s="76"/>
      <c r="IX358" s="76"/>
      <c r="IY358" s="76"/>
      <c r="IZ358" s="76"/>
      <c r="JA358" s="76"/>
      <c r="JB358" s="76"/>
      <c r="JC358" s="76"/>
      <c r="JD358" s="76"/>
      <c r="JE358" s="76"/>
      <c r="JF358" s="76"/>
      <c r="JG358" s="76"/>
      <c r="JH358" s="76"/>
      <c r="JI358" s="76"/>
      <c r="JJ358" s="76"/>
      <c r="JK358" s="76"/>
      <c r="JL358" s="76"/>
      <c r="JM358" s="76"/>
      <c r="JN358" s="76"/>
      <c r="JO358" s="76"/>
      <c r="JP358" s="76"/>
      <c r="JQ358" s="76"/>
      <c r="JR358" s="76"/>
      <c r="JS358" s="76"/>
      <c r="JT358" s="76"/>
      <c r="JU358" s="76"/>
      <c r="JV358" s="76"/>
      <c r="JW358" s="76"/>
      <c r="JX358" s="76"/>
      <c r="JY358" s="76"/>
      <c r="JZ358" s="76"/>
      <c r="KA358" s="76"/>
      <c r="KB358" s="76"/>
      <c r="KC358" s="76"/>
      <c r="KD358" s="76"/>
      <c r="KE358" s="76"/>
      <c r="KF358" s="76"/>
      <c r="KG358" s="76"/>
      <c r="KH358" s="76"/>
      <c r="KI358" s="76"/>
      <c r="KJ358" s="76"/>
      <c r="KK358" s="76"/>
      <c r="KL358" s="76"/>
      <c r="KM358" s="76"/>
      <c r="KN358" s="76"/>
      <c r="KO358" s="76"/>
      <c r="KP358" s="76"/>
      <c r="KQ358" s="76"/>
      <c r="KR358" s="76"/>
      <c r="KS358" s="76"/>
      <c r="KT358" s="76"/>
      <c r="KU358" s="76"/>
      <c r="KV358" s="76"/>
      <c r="KW358" s="76"/>
      <c r="KX358" s="76"/>
      <c r="KY358" s="76"/>
      <c r="KZ358" s="76"/>
      <c r="LA358" s="76"/>
      <c r="LB358" s="76"/>
      <c r="LC358" s="76"/>
      <c r="LD358" s="76"/>
      <c r="LE358" s="76"/>
      <c r="LF358" s="76"/>
      <c r="LG358" s="76"/>
      <c r="LH358" s="76"/>
      <c r="LI358" s="76"/>
      <c r="LJ358" s="76"/>
      <c r="LK358" s="76"/>
      <c r="LL358" s="76"/>
      <c r="LM358" s="76"/>
      <c r="LN358" s="76"/>
      <c r="LO358" s="76"/>
      <c r="LP358" s="76"/>
      <c r="LQ358" s="76"/>
      <c r="LR358" s="76"/>
      <c r="LS358" s="76"/>
      <c r="LT358" s="76"/>
      <c r="LU358" s="76"/>
      <c r="LV358" s="76"/>
      <c r="LW358" s="76"/>
      <c r="LX358" s="76"/>
      <c r="LY358" s="76"/>
      <c r="LZ358" s="76"/>
      <c r="MA358" s="76"/>
      <c r="MB358" s="76"/>
      <c r="MC358" s="76"/>
      <c r="MD358" s="76"/>
      <c r="ME358" s="76"/>
      <c r="MF358" s="76"/>
      <c r="MG358" s="76"/>
      <c r="MH358" s="76"/>
      <c r="MI358" s="76"/>
      <c r="MJ358" s="76"/>
      <c r="MK358" s="76"/>
      <c r="ML358" s="76"/>
      <c r="MM358" s="76"/>
      <c r="MN358" s="76"/>
      <c r="MO358" s="76"/>
      <c r="MP358" s="76"/>
      <c r="MQ358" s="76"/>
      <c r="MR358" s="76"/>
      <c r="MS358" s="76"/>
      <c r="MT358" s="76"/>
      <c r="MU358" s="76"/>
      <c r="MV358" s="76"/>
      <c r="MW358" s="76"/>
      <c r="MX358" s="76"/>
      <c r="MY358" s="76"/>
      <c r="MZ358" s="76"/>
      <c r="NA358" s="76"/>
      <c r="NB358" s="76"/>
      <c r="NC358" s="76"/>
      <c r="ND358" s="76"/>
      <c r="NE358" s="76"/>
      <c r="NF358" s="76"/>
      <c r="NG358" s="76"/>
      <c r="NH358" s="76"/>
      <c r="NI358" s="76"/>
      <c r="NJ358" s="76"/>
      <c r="NK358" s="76"/>
      <c r="NL358" s="76"/>
      <c r="NM358" s="76"/>
      <c r="NN358" s="76"/>
      <c r="NO358" s="76"/>
      <c r="NP358" s="76"/>
      <c r="NQ358" s="76"/>
      <c r="NR358" s="76"/>
      <c r="NS358" s="76"/>
      <c r="NT358" s="76"/>
      <c r="NU358" s="76"/>
      <c r="NV358" s="76"/>
      <c r="NW358" s="76"/>
      <c r="NX358" s="76"/>
      <c r="NY358" s="76"/>
      <c r="NZ358" s="76"/>
      <c r="OA358" s="76"/>
      <c r="OB358" s="76"/>
      <c r="OC358" s="76"/>
      <c r="OD358" s="76"/>
      <c r="OE358" s="76"/>
      <c r="OF358" s="76"/>
      <c r="OG358" s="76"/>
      <c r="OH358" s="76"/>
      <c r="OI358" s="76"/>
      <c r="OJ358" s="76"/>
      <c r="OK358" s="76"/>
      <c r="OL358" s="76"/>
      <c r="OM358" s="76"/>
      <c r="ON358" s="76"/>
      <c r="OO358" s="76"/>
      <c r="OP358" s="76"/>
      <c r="OQ358" s="76"/>
      <c r="OR358" s="76"/>
      <c r="OS358" s="76"/>
      <c r="OT358" s="76"/>
      <c r="OU358" s="76"/>
      <c r="OV358" s="76"/>
      <c r="OW358" s="76"/>
      <c r="OX358" s="76"/>
      <c r="OY358" s="76"/>
      <c r="OZ358" s="76"/>
      <c r="PA358" s="76"/>
      <c r="PB358" s="76"/>
      <c r="PC358" s="76"/>
      <c r="PD358" s="76"/>
      <c r="PE358" s="76"/>
      <c r="PF358" s="76"/>
      <c r="PG358" s="76"/>
      <c r="PH358" s="76"/>
      <c r="PI358" s="76"/>
      <c r="PJ358" s="76"/>
      <c r="PK358" s="76"/>
      <c r="PL358" s="76"/>
      <c r="PM358" s="76"/>
      <c r="PN358" s="76"/>
      <c r="PO358" s="76"/>
      <c r="PP358" s="76"/>
      <c r="PQ358" s="76"/>
      <c r="PR358" s="76"/>
      <c r="PS358" s="76"/>
      <c r="PT358" s="76"/>
      <c r="PU358" s="76"/>
      <c r="PV358" s="76"/>
      <c r="PW358" s="76"/>
      <c r="PX358" s="76"/>
      <c r="PY358" s="76"/>
      <c r="PZ358" s="76"/>
      <c r="QA358" s="76"/>
      <c r="QB358" s="76"/>
      <c r="QC358" s="76"/>
      <c r="QD358" s="76"/>
      <c r="QE358" s="76"/>
      <c r="QF358" s="76"/>
      <c r="QG358" s="76"/>
      <c r="QH358" s="76"/>
      <c r="QI358" s="76"/>
      <c r="QJ358" s="76"/>
      <c r="QK358" s="76"/>
      <c r="QL358" s="76"/>
      <c r="QM358" s="76"/>
      <c r="QN358" s="76"/>
      <c r="QO358" s="76"/>
      <c r="QP358" s="76"/>
      <c r="QQ358" s="76"/>
      <c r="QR358" s="76"/>
      <c r="QS358" s="76"/>
      <c r="QT358" s="76"/>
      <c r="QU358" s="76"/>
      <c r="QV358" s="76"/>
      <c r="QW358" s="76"/>
      <c r="QX358" s="76"/>
      <c r="QY358" s="76"/>
      <c r="QZ358" s="76"/>
      <c r="RA358" s="76"/>
      <c r="RB358" s="76"/>
      <c r="RC358" s="76"/>
      <c r="RD358" s="76"/>
      <c r="RE358" s="76"/>
      <c r="RF358" s="76"/>
      <c r="RG358" s="76"/>
      <c r="RH358" s="76"/>
      <c r="RI358" s="76"/>
      <c r="RJ358" s="76"/>
      <c r="RK358" s="76"/>
      <c r="RL358" s="76"/>
      <c r="RM358" s="76"/>
      <c r="RN358" s="76"/>
      <c r="RO358" s="76"/>
      <c r="RP358" s="76"/>
      <c r="RQ358" s="76"/>
      <c r="RR358" s="76"/>
      <c r="RS358" s="76"/>
      <c r="RT358" s="76"/>
      <c r="RU358" s="76"/>
      <c r="RV358" s="76"/>
      <c r="RW358" s="76"/>
      <c r="RX358" s="76"/>
      <c r="RY358" s="76"/>
      <c r="RZ358" s="76"/>
      <c r="SA358" s="76"/>
      <c r="SB358" s="76"/>
      <c r="SC358" s="76"/>
      <c r="SD358" s="76"/>
      <c r="SE358" s="76"/>
      <c r="SF358" s="76"/>
      <c r="SG358" s="76"/>
      <c r="SH358" s="76"/>
      <c r="SI358" s="76"/>
      <c r="SJ358" s="76"/>
      <c r="SK358" s="76"/>
      <c r="SL358" s="76"/>
      <c r="SM358" s="76"/>
      <c r="SN358" s="76"/>
      <c r="SO358" s="76"/>
      <c r="SP358" s="76"/>
      <c r="SQ358" s="76"/>
      <c r="SR358" s="76"/>
      <c r="SS358" s="76"/>
      <c r="ST358" s="76"/>
      <c r="SU358" s="76"/>
      <c r="SV358" s="76"/>
      <c r="SW358" s="76"/>
      <c r="SX358" s="76"/>
      <c r="SY358" s="76"/>
      <c r="SZ358" s="76"/>
      <c r="TA358" s="76"/>
      <c r="TB358" s="76"/>
      <c r="TC358" s="76"/>
      <c r="TD358" s="76"/>
      <c r="TE358" s="76"/>
      <c r="TF358" s="76"/>
      <c r="TG358" s="76"/>
      <c r="TH358" s="76"/>
      <c r="TI358" s="76"/>
      <c r="TJ358" s="76"/>
      <c r="TK358" s="76"/>
      <c r="TL358" s="76"/>
      <c r="TM358" s="76"/>
      <c r="TN358" s="76"/>
      <c r="TO358" s="76"/>
      <c r="TP358" s="76"/>
      <c r="TQ358" s="76"/>
      <c r="TR358" s="76"/>
      <c r="TS358" s="76"/>
      <c r="TT358" s="76"/>
      <c r="TU358" s="76"/>
      <c r="TV358" s="76"/>
      <c r="TW358" s="76"/>
      <c r="TX358" s="76"/>
      <c r="TY358" s="76"/>
      <c r="TZ358" s="76"/>
      <c r="UA358" s="76"/>
      <c r="UB358" s="76"/>
      <c r="UC358" s="76"/>
      <c r="UD358" s="76"/>
      <c r="UE358" s="76"/>
      <c r="UF358" s="76"/>
      <c r="UG358" s="76"/>
      <c r="UH358" s="76"/>
      <c r="UI358" s="76"/>
      <c r="UJ358" s="76"/>
      <c r="UK358" s="76"/>
      <c r="UL358" s="76"/>
      <c r="UM358" s="76"/>
      <c r="UN358" s="76"/>
      <c r="UO358" s="76"/>
      <c r="UP358" s="76"/>
      <c r="UQ358" s="76"/>
      <c r="UR358" s="76"/>
      <c r="US358" s="76"/>
      <c r="UT358" s="76"/>
      <c r="UU358" s="76"/>
      <c r="UV358" s="76"/>
      <c r="UW358" s="76"/>
      <c r="UX358" s="76"/>
      <c r="UY358" s="76"/>
      <c r="UZ358" s="76"/>
      <c r="VA358" s="76"/>
      <c r="VB358" s="76"/>
      <c r="VC358" s="76"/>
      <c r="VD358" s="76"/>
      <c r="VE358" s="76"/>
      <c r="VF358" s="76"/>
      <c r="VG358" s="76"/>
      <c r="VH358" s="76"/>
      <c r="VI358" s="76"/>
      <c r="VJ358" s="76"/>
      <c r="VK358" s="76"/>
      <c r="VL358" s="76"/>
      <c r="VM358" s="76"/>
      <c r="VN358" s="76"/>
      <c r="VO358" s="76"/>
      <c r="VP358" s="76"/>
      <c r="VQ358" s="76"/>
      <c r="VR358" s="76"/>
      <c r="VS358" s="76"/>
      <c r="VT358" s="76"/>
      <c r="VU358" s="76"/>
      <c r="VV358" s="76"/>
      <c r="VW358" s="76"/>
      <c r="VX358" s="76"/>
      <c r="VY358" s="76"/>
      <c r="VZ358" s="76"/>
      <c r="WA358" s="76"/>
      <c r="WB358" s="76"/>
      <c r="WC358" s="76"/>
      <c r="WD358" s="76"/>
      <c r="WE358" s="76"/>
      <c r="WF358" s="76"/>
      <c r="WG358" s="76"/>
      <c r="WH358" s="76"/>
      <c r="WI358" s="76"/>
      <c r="WJ358" s="76"/>
      <c r="WK358" s="76"/>
      <c r="WL358" s="76"/>
      <c r="WM358" s="76"/>
      <c r="WN358" s="76"/>
      <c r="WO358" s="76"/>
      <c r="WP358" s="76"/>
      <c r="WQ358" s="76"/>
      <c r="WR358" s="76"/>
      <c r="WS358" s="76"/>
      <c r="WT358" s="76"/>
      <c r="WU358" s="76"/>
      <c r="WV358" s="76"/>
      <c r="WW358" s="76"/>
      <c r="WX358" s="76"/>
      <c r="WY358" s="76"/>
      <c r="WZ358" s="76"/>
      <c r="XA358" s="76"/>
      <c r="XB358" s="76"/>
      <c r="XC358" s="76"/>
      <c r="XD358" s="76"/>
      <c r="XE358" s="76"/>
      <c r="XF358" s="76"/>
      <c r="XG358" s="76"/>
      <c r="XH358" s="76"/>
      <c r="XI358" s="76"/>
      <c r="XJ358" s="76"/>
      <c r="XK358" s="76"/>
      <c r="XL358" s="76"/>
      <c r="XM358" s="76"/>
      <c r="XN358" s="76"/>
      <c r="XO358" s="76"/>
      <c r="XP358" s="76"/>
      <c r="XQ358" s="76"/>
      <c r="XR358" s="76"/>
      <c r="XS358" s="76"/>
      <c r="XT358" s="76"/>
      <c r="XU358" s="76"/>
      <c r="XV358" s="76"/>
      <c r="XW358" s="76"/>
      <c r="XX358" s="76"/>
      <c r="XY358" s="76"/>
      <c r="XZ358" s="76"/>
      <c r="YA358" s="76"/>
      <c r="YB358" s="76"/>
      <c r="YC358" s="76"/>
      <c r="YD358" s="76"/>
      <c r="YE358" s="76"/>
      <c r="YF358" s="76"/>
      <c r="YG358" s="76"/>
      <c r="YH358" s="76"/>
      <c r="YI358" s="76"/>
      <c r="YJ358" s="76"/>
      <c r="YK358" s="76"/>
      <c r="YL358" s="76"/>
      <c r="YM358" s="76"/>
      <c r="YN358" s="76"/>
      <c r="YO358" s="76"/>
      <c r="YP358" s="76"/>
      <c r="YQ358" s="76"/>
      <c r="YR358" s="76"/>
      <c r="YS358" s="76"/>
      <c r="YT358" s="76"/>
      <c r="YU358" s="76"/>
      <c r="YV358" s="76"/>
      <c r="YW358" s="76"/>
      <c r="YX358" s="76"/>
      <c r="YY358" s="76"/>
      <c r="YZ358" s="76"/>
      <c r="ZA358" s="76"/>
      <c r="ZB358" s="76"/>
      <c r="ZC358" s="76"/>
      <c r="ZD358" s="76"/>
      <c r="ZE358" s="76"/>
      <c r="ZF358" s="76"/>
      <c r="ZG358" s="76"/>
      <c r="ZH358" s="76"/>
      <c r="ZI358" s="76"/>
      <c r="ZJ358" s="76"/>
      <c r="ZK358" s="76"/>
      <c r="ZL358" s="76"/>
      <c r="ZM358" s="76"/>
      <c r="ZN358" s="76"/>
      <c r="ZO358" s="76"/>
      <c r="ZP358" s="76"/>
      <c r="ZQ358" s="76"/>
      <c r="ZR358" s="76"/>
      <c r="ZS358" s="76"/>
      <c r="ZT358" s="76"/>
      <c r="ZU358" s="76"/>
      <c r="ZV358" s="76"/>
      <c r="ZW358" s="76"/>
      <c r="ZX358" s="76"/>
      <c r="ZY358" s="76"/>
      <c r="ZZ358" s="76"/>
      <c r="AAA358" s="76"/>
      <c r="AAB358" s="76"/>
      <c r="AAC358" s="76"/>
      <c r="AAD358" s="76"/>
      <c r="AAE358" s="76"/>
      <c r="AAF358" s="76"/>
      <c r="AAG358" s="76"/>
      <c r="AAH358" s="76"/>
      <c r="AAI358" s="76"/>
      <c r="AAJ358" s="76"/>
      <c r="AAK358" s="76"/>
      <c r="AAL358" s="76"/>
      <c r="AAM358" s="76"/>
      <c r="AAN358" s="76"/>
      <c r="AAO358" s="76"/>
      <c r="AAP358" s="76"/>
      <c r="AAQ358" s="76"/>
      <c r="AAR358" s="76"/>
      <c r="AAS358" s="76"/>
      <c r="AAT358" s="76"/>
      <c r="AAU358" s="76"/>
      <c r="AAV358" s="76"/>
      <c r="AAW358" s="76"/>
      <c r="AAX358" s="76"/>
      <c r="AAY358" s="76"/>
      <c r="AAZ358" s="76"/>
      <c r="ABA358" s="76"/>
      <c r="ABB358" s="76"/>
      <c r="ABC358" s="76"/>
      <c r="ABD358" s="76"/>
      <c r="ABE358" s="76"/>
      <c r="ABF358" s="76"/>
      <c r="ABG358" s="76"/>
      <c r="ABH358" s="76"/>
      <c r="ABI358" s="76"/>
      <c r="ABJ358" s="76"/>
      <c r="ABK358" s="76"/>
      <c r="ABL358" s="76"/>
      <c r="ABM358" s="76"/>
      <c r="ABN358" s="76"/>
      <c r="ABO358" s="76"/>
      <c r="ABP358" s="76"/>
      <c r="ABQ358" s="76"/>
      <c r="ABR358" s="76"/>
      <c r="ABS358" s="76"/>
      <c r="ABT358" s="76"/>
      <c r="ABU358" s="76"/>
      <c r="ABV358" s="76"/>
      <c r="ABW358" s="76"/>
      <c r="ABX358" s="76"/>
      <c r="ABY358" s="76"/>
      <c r="ABZ358" s="76"/>
      <c r="ACA358" s="76"/>
      <c r="ACB358" s="76"/>
      <c r="ACC358" s="76"/>
      <c r="ACD358" s="76"/>
      <c r="ACE358" s="76"/>
      <c r="ACF358" s="76"/>
      <c r="ACG358" s="76"/>
      <c r="ACH358" s="76"/>
      <c r="ACI358" s="76"/>
      <c r="ACJ358" s="76"/>
      <c r="ACK358" s="76"/>
      <c r="ACL358" s="76"/>
      <c r="ACM358" s="76"/>
      <c r="ACN358" s="76"/>
      <c r="ACO358" s="76"/>
      <c r="ACP358" s="76"/>
      <c r="ACQ358" s="76"/>
      <c r="ACR358" s="76"/>
      <c r="ACS358" s="76"/>
      <c r="ACT358" s="76"/>
      <c r="ACU358" s="76"/>
      <c r="ACV358" s="76"/>
      <c r="ACW358" s="76"/>
      <c r="ACX358" s="76"/>
      <c r="ACY358" s="76"/>
      <c r="ACZ358" s="76"/>
      <c r="ADA358" s="76"/>
      <c r="ADB358" s="76"/>
      <c r="ADC358" s="76"/>
      <c r="ADD358" s="76"/>
      <c r="ADE358" s="76"/>
      <c r="ADF358" s="76"/>
      <c r="ADG358" s="76"/>
      <c r="ADH358" s="76"/>
      <c r="ADI358" s="76"/>
      <c r="ADJ358" s="76"/>
      <c r="ADK358" s="76"/>
      <c r="ADL358" s="76"/>
      <c r="ADM358" s="76"/>
      <c r="ADN358" s="76"/>
      <c r="ADO358" s="76"/>
      <c r="ADP358" s="76"/>
      <c r="ADQ358" s="76"/>
      <c r="ADR358" s="76"/>
      <c r="ADS358" s="76"/>
      <c r="ADT358" s="76"/>
      <c r="ADU358" s="76"/>
      <c r="ADV358" s="76"/>
      <c r="ADW358" s="76"/>
      <c r="ADX358" s="76"/>
      <c r="ADY358" s="76"/>
      <c r="ADZ358" s="76"/>
      <c r="AEA358" s="76"/>
      <c r="AEB358" s="76"/>
      <c r="AEC358" s="76"/>
      <c r="AED358" s="76"/>
      <c r="AEE358" s="76"/>
      <c r="AEF358" s="76"/>
      <c r="AEG358" s="76"/>
      <c r="AEH358" s="76"/>
      <c r="AEI358" s="76"/>
      <c r="AEJ358" s="76"/>
      <c r="AEK358" s="76"/>
      <c r="AEL358" s="76"/>
      <c r="AEM358" s="76"/>
      <c r="AEN358" s="76"/>
      <c r="AEO358" s="76"/>
      <c r="AEP358" s="76"/>
      <c r="AEQ358" s="76"/>
      <c r="AER358" s="76"/>
      <c r="AES358" s="76"/>
      <c r="AET358" s="76"/>
      <c r="AEU358" s="76"/>
      <c r="AEV358" s="76"/>
      <c r="AEW358" s="76"/>
      <c r="AEX358" s="76"/>
      <c r="AEY358" s="76"/>
      <c r="AEZ358" s="76"/>
      <c r="AFA358" s="76"/>
      <c r="AFB358" s="76"/>
      <c r="AFC358" s="76"/>
      <c r="AFD358" s="76"/>
      <c r="AFE358" s="76"/>
      <c r="AFF358" s="76"/>
      <c r="AFG358" s="76"/>
      <c r="AFH358" s="76"/>
      <c r="AFI358" s="76"/>
      <c r="AFJ358" s="76"/>
      <c r="AFK358" s="76"/>
      <c r="AFL358" s="76"/>
      <c r="AFM358" s="76"/>
      <c r="AFN358" s="76"/>
      <c r="AFO358" s="76"/>
      <c r="AFP358" s="76"/>
      <c r="AFQ358" s="76"/>
      <c r="AFR358" s="76"/>
      <c r="AFS358" s="76"/>
      <c r="AFT358" s="76"/>
      <c r="AFU358" s="76"/>
      <c r="AFV358" s="76"/>
      <c r="AFW358" s="76"/>
      <c r="AFX358" s="76"/>
      <c r="AFY358" s="76"/>
      <c r="AFZ358" s="76"/>
      <c r="AGA358" s="76"/>
      <c r="AGB358" s="76"/>
      <c r="AGC358" s="76"/>
      <c r="AGD358" s="76"/>
      <c r="AGE358" s="76"/>
      <c r="AGF358" s="76"/>
      <c r="AGG358" s="76"/>
      <c r="AGH358" s="76"/>
      <c r="AGI358" s="76"/>
      <c r="AGJ358" s="76"/>
      <c r="AGK358" s="76"/>
      <c r="AGL358" s="76"/>
      <c r="AGM358" s="76"/>
      <c r="AGN358" s="76"/>
      <c r="AGO358" s="76"/>
      <c r="AGP358" s="76"/>
      <c r="AGQ358" s="76"/>
      <c r="AGR358" s="76"/>
      <c r="AGS358" s="76"/>
      <c r="AGT358" s="76"/>
      <c r="AGU358" s="76"/>
      <c r="AGV358" s="76"/>
      <c r="AGW358" s="76"/>
      <c r="AGX358" s="76"/>
      <c r="AGY358" s="76"/>
      <c r="AGZ358" s="76"/>
      <c r="AHA358" s="76"/>
      <c r="AHB358" s="76"/>
      <c r="AHC358" s="76"/>
      <c r="AHD358" s="76"/>
      <c r="AHE358" s="76"/>
      <c r="AHF358" s="76"/>
      <c r="AHG358" s="76"/>
      <c r="AHH358" s="76"/>
      <c r="AHI358" s="76"/>
      <c r="AHJ358" s="76"/>
      <c r="AHK358" s="76"/>
      <c r="AHL358" s="76"/>
      <c r="AHM358" s="76"/>
      <c r="AHN358" s="76"/>
      <c r="AHO358" s="76"/>
      <c r="AHP358" s="76"/>
      <c r="AHQ358" s="76"/>
      <c r="AHR358" s="76"/>
      <c r="AHS358" s="76"/>
      <c r="AHT358" s="76"/>
      <c r="AHU358" s="76"/>
      <c r="AHV358" s="76"/>
      <c r="AHW358" s="76"/>
      <c r="AHX358" s="76"/>
      <c r="AHY358" s="76"/>
      <c r="AHZ358" s="76"/>
      <c r="AIA358" s="76"/>
      <c r="AIB358" s="76"/>
      <c r="AIC358" s="76"/>
      <c r="AID358" s="76"/>
      <c r="AIE358" s="76"/>
      <c r="AIF358" s="76"/>
      <c r="AIG358" s="76"/>
      <c r="AIH358" s="76"/>
      <c r="AII358" s="76"/>
      <c r="AIJ358" s="76"/>
      <c r="AIK358" s="76"/>
      <c r="AIL358" s="76"/>
      <c r="AIM358" s="76"/>
      <c r="AIN358" s="76"/>
      <c r="AIO358" s="76"/>
      <c r="AIP358" s="76"/>
      <c r="AIQ358" s="76"/>
      <c r="AIR358" s="76"/>
      <c r="AIS358" s="76"/>
      <c r="AIT358" s="76"/>
      <c r="AIU358" s="76"/>
      <c r="AIV358" s="76"/>
      <c r="AIW358" s="76"/>
      <c r="AIX358" s="76"/>
      <c r="AIY358" s="76"/>
      <c r="AIZ358" s="76"/>
      <c r="AJA358" s="76"/>
      <c r="AJB358" s="76"/>
      <c r="AJC358" s="76"/>
      <c r="AJD358" s="76"/>
      <c r="AJE358" s="76"/>
      <c r="AJF358" s="76"/>
      <c r="AJG358" s="76"/>
      <c r="AJH358" s="76"/>
      <c r="AJI358" s="76"/>
      <c r="AJJ358" s="76"/>
      <c r="AJK358" s="76"/>
      <c r="AJL358" s="76"/>
      <c r="AJM358" s="76"/>
      <c r="AJN358" s="76"/>
      <c r="AJO358" s="76"/>
      <c r="AJP358" s="76"/>
      <c r="AJQ358" s="76"/>
      <c r="AJR358" s="76"/>
      <c r="AJS358" s="76"/>
      <c r="AJT358" s="76"/>
      <c r="AJU358" s="76"/>
      <c r="AJV358" s="76"/>
      <c r="AJW358" s="76"/>
      <c r="AJX358" s="76"/>
      <c r="AJY358" s="76"/>
      <c r="AJZ358" s="76"/>
      <c r="AKA358" s="76"/>
      <c r="AKB358" s="76"/>
      <c r="AKC358" s="76"/>
      <c r="AKD358" s="76"/>
      <c r="AKE358" s="76"/>
      <c r="AKF358" s="76"/>
      <c r="AKG358" s="76"/>
      <c r="AKH358" s="76"/>
      <c r="AKI358" s="76"/>
      <c r="AKJ358" s="76"/>
      <c r="AKK358" s="76"/>
      <c r="AKL358" s="76"/>
      <c r="AKM358" s="76"/>
      <c r="AKN358" s="76"/>
      <c r="AKO358" s="76"/>
      <c r="AKP358" s="76"/>
      <c r="AKQ358" s="76"/>
      <c r="AKR358" s="76"/>
      <c r="AKS358" s="76"/>
      <c r="AKT358" s="76"/>
      <c r="AKU358" s="76"/>
      <c r="AKV358" s="76"/>
      <c r="AKW358" s="76"/>
      <c r="AKX358" s="76"/>
      <c r="AKY358" s="76"/>
      <c r="AKZ358" s="76"/>
      <c r="ALA358" s="76"/>
      <c r="ALB358" s="76"/>
      <c r="ALC358" s="76"/>
      <c r="ALD358" s="76"/>
      <c r="ALE358" s="76"/>
      <c r="ALF358" s="76"/>
      <c r="ALG358" s="76"/>
      <c r="ALH358" s="76"/>
      <c r="ALI358" s="76"/>
      <c r="ALJ358" s="76"/>
      <c r="ALK358" s="76"/>
      <c r="ALL358" s="76"/>
      <c r="ALM358" s="76"/>
      <c r="ALN358" s="76"/>
      <c r="ALO358" s="76"/>
      <c r="ALP358" s="76"/>
      <c r="ALQ358" s="76"/>
      <c r="ALR358" s="76"/>
      <c r="ALS358" s="76"/>
      <c r="ALT358" s="76"/>
      <c r="ALU358" s="76"/>
      <c r="ALV358" s="76"/>
      <c r="ALW358" s="76"/>
      <c r="ALX358" s="76"/>
      <c r="ALY358" s="76"/>
      <c r="ALZ358" s="76"/>
      <c r="AMA358" s="76"/>
      <c r="AMB358" s="76"/>
      <c r="AMC358" s="76"/>
      <c r="AMD358" s="76"/>
      <c r="AME358" s="76"/>
      <c r="AMF358" s="76"/>
      <c r="AMG358" s="76"/>
      <c r="AMH358" s="76"/>
      <c r="AMI358" s="76"/>
      <c r="AMJ358" s="76"/>
      <c r="AMK358" s="76"/>
      <c r="AML358" s="76"/>
      <c r="AMM358" s="76"/>
      <c r="AMN358" s="76"/>
      <c r="AMO358" s="76"/>
      <c r="AMP358" s="76"/>
      <c r="AMQ358" s="76"/>
      <c r="AMR358" s="76"/>
      <c r="AMS358" s="76"/>
      <c r="AMT358" s="76"/>
      <c r="AMU358" s="76"/>
      <c r="AMV358" s="76"/>
      <c r="AMW358" s="76"/>
      <c r="AMX358" s="76"/>
      <c r="AMY358" s="76"/>
      <c r="AMZ358" s="76"/>
      <c r="ANA358" s="76"/>
      <c r="ANB358" s="76"/>
      <c r="ANC358" s="76"/>
      <c r="AND358" s="76"/>
      <c r="ANE358" s="76"/>
      <c r="ANF358" s="76"/>
      <c r="ANG358" s="76"/>
      <c r="ANH358" s="76"/>
      <c r="ANI358" s="76"/>
      <c r="ANJ358" s="76"/>
      <c r="ANK358" s="76"/>
      <c r="ANL358" s="76"/>
      <c r="ANM358" s="76"/>
      <c r="ANN358" s="76"/>
      <c r="ANO358" s="76"/>
      <c r="ANP358" s="76"/>
      <c r="ANQ358" s="76"/>
      <c r="ANR358" s="76"/>
      <c r="ANS358" s="76"/>
      <c r="ANT358" s="76"/>
      <c r="ANU358" s="76"/>
      <c r="ANV358" s="76"/>
      <c r="ANW358" s="76"/>
      <c r="ANX358" s="76"/>
      <c r="ANY358" s="76"/>
      <c r="ANZ358" s="76"/>
      <c r="AOA358" s="76"/>
      <c r="AOB358" s="76"/>
      <c r="AOC358" s="76"/>
      <c r="AOD358" s="76"/>
      <c r="AOE358" s="76"/>
      <c r="AOF358" s="76"/>
      <c r="AOG358" s="76"/>
      <c r="AOH358" s="76"/>
      <c r="AOI358" s="76"/>
      <c r="AOJ358" s="76"/>
      <c r="AOK358" s="76"/>
      <c r="AOL358" s="76"/>
      <c r="AOM358" s="76"/>
      <c r="AON358" s="76"/>
      <c r="AOO358" s="76"/>
      <c r="AOP358" s="76"/>
      <c r="AOQ358" s="76"/>
      <c r="AOR358" s="76"/>
      <c r="AOS358" s="76"/>
      <c r="AOT358" s="76"/>
      <c r="AOU358" s="76"/>
      <c r="AOV358" s="76"/>
      <c r="AOW358" s="76"/>
      <c r="AOX358" s="76"/>
      <c r="AOY358" s="76"/>
      <c r="AOZ358" s="76"/>
      <c r="APA358" s="76"/>
      <c r="APB358" s="76"/>
      <c r="APC358" s="76"/>
      <c r="APD358" s="76"/>
      <c r="APE358" s="76"/>
      <c r="APF358" s="76"/>
      <c r="APG358" s="76"/>
      <c r="APH358" s="76"/>
      <c r="API358" s="76"/>
      <c r="APJ358" s="76"/>
      <c r="APK358" s="76"/>
      <c r="APL358" s="76"/>
      <c r="APM358" s="76"/>
      <c r="APN358" s="76"/>
      <c r="APO358" s="76"/>
      <c r="APP358" s="76"/>
      <c r="APQ358" s="76"/>
      <c r="APR358" s="76"/>
      <c r="APS358" s="76"/>
      <c r="APT358" s="76"/>
      <c r="APU358" s="76"/>
      <c r="APV358" s="76"/>
      <c r="APW358" s="76"/>
      <c r="APX358" s="76"/>
      <c r="APY358" s="76"/>
      <c r="APZ358" s="76"/>
      <c r="AQA358" s="76"/>
      <c r="AQB358" s="76"/>
      <c r="AQC358" s="76"/>
      <c r="AQD358" s="76"/>
      <c r="AQE358" s="76"/>
      <c r="AQF358" s="76"/>
      <c r="AQG358" s="76"/>
      <c r="AQH358" s="76"/>
      <c r="AQI358" s="76"/>
      <c r="AQJ358" s="76"/>
      <c r="AQK358" s="76"/>
      <c r="AQL358" s="76"/>
      <c r="AQM358" s="76"/>
      <c r="AQN358" s="76"/>
      <c r="AQO358" s="76"/>
      <c r="AQP358" s="76"/>
      <c r="AQQ358" s="76"/>
      <c r="AQR358" s="76"/>
      <c r="AQS358" s="76"/>
      <c r="AQT358" s="76"/>
      <c r="AQU358" s="76"/>
      <c r="AQV358" s="76"/>
      <c r="AQW358" s="76"/>
      <c r="AQX358" s="76"/>
      <c r="AQY358" s="76"/>
      <c r="AQZ358" s="76"/>
      <c r="ARA358" s="76"/>
      <c r="ARB358" s="76"/>
      <c r="ARC358" s="76"/>
      <c r="ARD358" s="76"/>
      <c r="ARE358" s="76"/>
      <c r="ARF358" s="76"/>
      <c r="ARG358" s="76"/>
      <c r="ARH358" s="76"/>
      <c r="ARI358" s="76"/>
      <c r="ARJ358" s="76"/>
      <c r="ARK358" s="76"/>
      <c r="ARL358" s="76"/>
      <c r="ARM358" s="76"/>
      <c r="ARN358" s="76"/>
      <c r="ARO358" s="76"/>
      <c r="ARP358" s="76"/>
      <c r="ARQ358" s="76"/>
      <c r="ARR358" s="76"/>
      <c r="ARS358" s="76"/>
      <c r="ART358" s="76"/>
      <c r="ARU358" s="76"/>
      <c r="ARV358" s="76"/>
      <c r="ARW358" s="76"/>
      <c r="ARX358" s="76"/>
      <c r="ARY358" s="76"/>
      <c r="ARZ358" s="76"/>
      <c r="ASA358" s="76"/>
      <c r="ASB358" s="76"/>
      <c r="ASC358" s="76"/>
      <c r="ASD358" s="76"/>
      <c r="ASE358" s="76"/>
      <c r="ASF358" s="76"/>
      <c r="ASG358" s="76"/>
      <c r="ASH358" s="76"/>
      <c r="ASI358" s="76"/>
      <c r="ASJ358" s="76"/>
      <c r="ASK358" s="76"/>
      <c r="ASL358" s="76"/>
      <c r="ASM358" s="76"/>
      <c r="ASN358" s="76"/>
      <c r="ASO358" s="76"/>
      <c r="ASP358" s="76"/>
      <c r="ASQ358" s="76"/>
      <c r="ASR358" s="76"/>
      <c r="ASS358" s="76"/>
      <c r="AST358" s="76"/>
      <c r="ASU358" s="76"/>
      <c r="ASV358" s="76"/>
      <c r="ASW358" s="76"/>
      <c r="ASX358" s="76"/>
      <c r="ASY358" s="76"/>
      <c r="ASZ358" s="76"/>
      <c r="ATA358" s="76"/>
      <c r="ATB358" s="76"/>
      <c r="ATC358" s="76"/>
      <c r="ATD358" s="76"/>
      <c r="ATE358" s="76"/>
      <c r="ATF358" s="76"/>
      <c r="ATG358" s="76"/>
      <c r="ATH358" s="76"/>
      <c r="ATI358" s="76"/>
      <c r="ATJ358" s="76"/>
      <c r="ATK358" s="76"/>
      <c r="ATL358" s="76"/>
      <c r="ATM358" s="76"/>
      <c r="ATN358" s="76"/>
      <c r="ATO358" s="76"/>
      <c r="ATP358" s="76"/>
      <c r="ATQ358" s="76"/>
      <c r="ATR358" s="76"/>
      <c r="ATS358" s="76"/>
      <c r="ATT358" s="76"/>
      <c r="ATU358" s="76"/>
      <c r="ATV358" s="76"/>
      <c r="ATW358" s="76"/>
      <c r="ATX358" s="76"/>
      <c r="ATY358" s="76"/>
      <c r="ATZ358" s="76"/>
      <c r="AUA358" s="76"/>
      <c r="AUB358" s="76"/>
      <c r="AUC358" s="76"/>
      <c r="AUD358" s="76"/>
      <c r="AUE358" s="76"/>
      <c r="AUF358" s="76"/>
      <c r="AUG358" s="76"/>
      <c r="AUH358" s="76"/>
      <c r="AUI358" s="76"/>
      <c r="AUJ358" s="76"/>
      <c r="AUK358" s="76"/>
      <c r="AUL358" s="76"/>
      <c r="AUM358" s="76"/>
      <c r="AUN358" s="76"/>
      <c r="AUO358" s="76"/>
      <c r="AUP358" s="76"/>
      <c r="AUQ358" s="76"/>
      <c r="AUR358" s="76"/>
      <c r="AUS358" s="76"/>
      <c r="AUT358" s="76"/>
      <c r="AUU358" s="76"/>
      <c r="AUV358" s="76"/>
      <c r="AUW358" s="76"/>
      <c r="AUX358" s="76"/>
      <c r="AUY358" s="76"/>
      <c r="AUZ358" s="76"/>
      <c r="AVA358" s="76"/>
      <c r="AVB358" s="76"/>
      <c r="AVC358" s="76"/>
      <c r="AVD358" s="76"/>
      <c r="AVE358" s="76"/>
      <c r="AVF358" s="76"/>
      <c r="AVG358" s="76"/>
      <c r="AVH358" s="76"/>
      <c r="AVI358" s="76"/>
      <c r="AVJ358" s="76"/>
      <c r="AVK358" s="76"/>
      <c r="AVL358" s="76"/>
      <c r="AVM358" s="76"/>
      <c r="AVN358" s="76"/>
      <c r="AVO358" s="76"/>
      <c r="AVP358" s="76"/>
      <c r="AVQ358" s="76"/>
      <c r="AVR358" s="76"/>
      <c r="AVS358" s="76"/>
      <c r="AVT358" s="76"/>
      <c r="AVU358" s="76"/>
      <c r="AVV358" s="76"/>
      <c r="AVW358" s="76"/>
      <c r="AVX358" s="76"/>
      <c r="AVY358" s="76"/>
      <c r="AVZ358" s="76"/>
      <c r="AWA358" s="76"/>
      <c r="AWB358" s="76"/>
      <c r="AWC358" s="76"/>
      <c r="AWD358" s="76"/>
      <c r="AWE358" s="76"/>
      <c r="AWF358" s="76"/>
      <c r="AWG358" s="76"/>
      <c r="AWH358" s="76"/>
      <c r="AWI358" s="76"/>
      <c r="AWJ358" s="76"/>
      <c r="AWK358" s="76"/>
      <c r="AWL358" s="76"/>
      <c r="AWM358" s="76"/>
      <c r="AWN358" s="76"/>
      <c r="AWO358" s="76"/>
      <c r="AWP358" s="76"/>
      <c r="AWQ358" s="76"/>
      <c r="AWR358" s="76"/>
      <c r="AWS358" s="76"/>
      <c r="AWT358" s="76"/>
      <c r="AWU358" s="76"/>
      <c r="AWV358" s="76"/>
      <c r="AWW358" s="76"/>
      <c r="AWX358" s="76"/>
      <c r="AWY358" s="76"/>
      <c r="AWZ358" s="76"/>
      <c r="AXA358" s="76"/>
      <c r="AXB358" s="76"/>
      <c r="AXC358" s="76"/>
      <c r="AXD358" s="76"/>
      <c r="AXE358" s="76"/>
      <c r="AXF358" s="76"/>
      <c r="AXG358" s="76"/>
      <c r="AXH358" s="76"/>
      <c r="AXI358" s="76"/>
      <c r="AXJ358" s="76"/>
      <c r="AXK358" s="76"/>
      <c r="AXL358" s="76"/>
      <c r="AXM358" s="76"/>
      <c r="AXN358" s="76"/>
      <c r="AXO358" s="76"/>
      <c r="AXP358" s="76"/>
      <c r="AXQ358" s="76"/>
      <c r="AXR358" s="76"/>
      <c r="AXS358" s="76"/>
      <c r="AXT358" s="76"/>
      <c r="AXU358" s="76"/>
      <c r="AXV358" s="76"/>
      <c r="AXW358" s="76"/>
      <c r="AXX358" s="76"/>
      <c r="AXY358" s="76"/>
      <c r="AXZ358" s="76"/>
      <c r="AYA358" s="76"/>
      <c r="AYB358" s="76"/>
      <c r="AYC358" s="76"/>
      <c r="AYD358" s="76"/>
      <c r="AYE358" s="76"/>
      <c r="AYF358" s="76"/>
      <c r="AYG358" s="76"/>
      <c r="AYH358" s="76"/>
      <c r="AYI358" s="76"/>
      <c r="AYJ358" s="76"/>
      <c r="AYK358" s="76"/>
      <c r="AYL358" s="76"/>
      <c r="AYM358" s="76"/>
      <c r="AYN358" s="76"/>
      <c r="AYO358" s="76"/>
      <c r="AYP358" s="76"/>
      <c r="AYQ358" s="76"/>
      <c r="AYR358" s="76"/>
      <c r="AYS358" s="76"/>
      <c r="AYT358" s="76"/>
      <c r="AYU358" s="76"/>
      <c r="AYV358" s="76"/>
      <c r="AYW358" s="76"/>
      <c r="AYX358" s="76"/>
      <c r="AYY358" s="76"/>
      <c r="AYZ358" s="76"/>
      <c r="AZA358" s="76"/>
      <c r="AZB358" s="76"/>
      <c r="AZC358" s="76"/>
      <c r="AZD358" s="76"/>
      <c r="AZE358" s="76"/>
      <c r="AZF358" s="76"/>
      <c r="AZG358" s="76"/>
      <c r="AZH358" s="76"/>
      <c r="AZI358" s="76"/>
      <c r="AZJ358" s="76"/>
      <c r="AZK358" s="76"/>
      <c r="AZL358" s="76"/>
      <c r="AZM358" s="76"/>
      <c r="AZN358" s="76"/>
      <c r="AZO358" s="76"/>
      <c r="AZP358" s="76"/>
      <c r="AZQ358" s="76"/>
      <c r="AZR358" s="76"/>
      <c r="AZS358" s="76"/>
      <c r="AZT358" s="76"/>
      <c r="AZU358" s="76"/>
      <c r="AZV358" s="76"/>
      <c r="AZW358" s="76"/>
      <c r="AZX358" s="76"/>
      <c r="AZY358" s="76"/>
      <c r="AZZ358" s="76"/>
      <c r="BAA358" s="76"/>
      <c r="BAB358" s="76"/>
      <c r="BAC358" s="76"/>
      <c r="BAD358" s="76"/>
      <c r="BAE358" s="76"/>
      <c r="BAF358" s="76"/>
      <c r="BAG358" s="76"/>
      <c r="BAH358" s="76"/>
      <c r="BAI358" s="76"/>
      <c r="BAJ358" s="76"/>
      <c r="BAK358" s="76"/>
      <c r="BAL358" s="76"/>
      <c r="BAM358" s="76"/>
      <c r="BAN358" s="76"/>
      <c r="BAO358" s="76"/>
      <c r="BAP358" s="76"/>
      <c r="BAQ358" s="76"/>
      <c r="BAR358" s="76"/>
      <c r="BAS358" s="76"/>
      <c r="BAT358" s="76"/>
      <c r="BAU358" s="76"/>
      <c r="BAV358" s="76"/>
      <c r="BAW358" s="76"/>
      <c r="BAX358" s="76"/>
      <c r="BAY358" s="76"/>
      <c r="BAZ358" s="76"/>
      <c r="BBA358" s="76"/>
      <c r="BBB358" s="76"/>
      <c r="BBC358" s="76"/>
      <c r="BBD358" s="76"/>
      <c r="BBE358" s="76"/>
      <c r="BBF358" s="76"/>
      <c r="BBG358" s="76"/>
      <c r="BBH358" s="76"/>
      <c r="BBI358" s="76"/>
      <c r="BBJ358" s="76"/>
      <c r="BBK358" s="76"/>
      <c r="BBL358" s="76"/>
      <c r="BBM358" s="76"/>
      <c r="BBN358" s="76"/>
      <c r="BBO358" s="76"/>
      <c r="BBP358" s="76"/>
      <c r="BBQ358" s="76"/>
      <c r="BBR358" s="76"/>
      <c r="BBS358" s="76"/>
      <c r="BBT358" s="76"/>
      <c r="BBU358" s="76"/>
      <c r="BBV358" s="76"/>
      <c r="BBW358" s="76"/>
      <c r="BBX358" s="76"/>
      <c r="BBY358" s="76"/>
      <c r="BBZ358" s="76"/>
      <c r="BCA358" s="76"/>
      <c r="BCB358" s="76"/>
      <c r="BCC358" s="76"/>
      <c r="BCD358" s="76"/>
      <c r="BCE358" s="76"/>
      <c r="BCF358" s="76"/>
      <c r="BCG358" s="76"/>
      <c r="BCH358" s="76"/>
      <c r="BCI358" s="76"/>
      <c r="BCJ358" s="76"/>
      <c r="BCK358" s="76"/>
      <c r="BCL358" s="76"/>
      <c r="BCM358" s="76"/>
      <c r="BCN358" s="76"/>
      <c r="BCO358" s="76"/>
      <c r="BCP358" s="76"/>
      <c r="BCQ358" s="76"/>
      <c r="BCR358" s="76"/>
      <c r="BCS358" s="76"/>
      <c r="BCT358" s="76"/>
      <c r="BCU358" s="76"/>
      <c r="BCV358" s="76"/>
      <c r="BCW358" s="76"/>
      <c r="BCX358" s="76"/>
      <c r="BCY358" s="76"/>
      <c r="BCZ358" s="76"/>
      <c r="BDA358" s="76"/>
      <c r="BDB358" s="76"/>
      <c r="BDC358" s="76"/>
      <c r="BDD358" s="76"/>
      <c r="BDE358" s="76"/>
      <c r="BDF358" s="76"/>
      <c r="BDG358" s="76"/>
      <c r="BDH358" s="76"/>
      <c r="BDI358" s="76"/>
      <c r="BDJ358" s="76"/>
      <c r="BDK358" s="76"/>
      <c r="BDL358" s="76"/>
      <c r="BDM358" s="76"/>
      <c r="BDN358" s="76"/>
      <c r="BDO358" s="76"/>
      <c r="BDP358" s="76"/>
      <c r="BDQ358" s="76"/>
      <c r="BDR358" s="76"/>
      <c r="BDS358" s="76"/>
      <c r="BDT358" s="76"/>
      <c r="BDU358" s="76"/>
      <c r="BDV358" s="76"/>
      <c r="BDW358" s="76"/>
      <c r="BDX358" s="76"/>
      <c r="BDY358" s="76"/>
      <c r="BDZ358" s="76"/>
      <c r="BEA358" s="76"/>
      <c r="BEB358" s="76"/>
      <c r="BEC358" s="76"/>
      <c r="BED358" s="76"/>
      <c r="BEE358" s="76"/>
      <c r="BEF358" s="76"/>
      <c r="BEG358" s="76"/>
      <c r="BEH358" s="76"/>
      <c r="BEI358" s="76"/>
      <c r="BEJ358" s="76"/>
      <c r="BEK358" s="76"/>
      <c r="BEL358" s="76"/>
      <c r="BEM358" s="76"/>
      <c r="BEN358" s="76"/>
      <c r="BEO358" s="76"/>
      <c r="BEP358" s="76"/>
      <c r="BEQ358" s="76"/>
      <c r="BER358" s="76"/>
      <c r="BES358" s="76"/>
      <c r="BET358" s="76"/>
      <c r="BEU358" s="76"/>
      <c r="BEV358" s="76"/>
      <c r="BEW358" s="76"/>
      <c r="BEX358" s="76"/>
      <c r="BEY358" s="76"/>
      <c r="BEZ358" s="76"/>
      <c r="BFA358" s="76"/>
      <c r="BFB358" s="76"/>
      <c r="BFC358" s="76"/>
      <c r="BFD358" s="76"/>
      <c r="BFE358" s="76"/>
      <c r="BFF358" s="76"/>
      <c r="BFG358" s="76"/>
      <c r="BFH358" s="76"/>
      <c r="BFI358" s="76"/>
      <c r="BFJ358" s="76"/>
      <c r="BFK358" s="76"/>
      <c r="BFL358" s="76"/>
      <c r="BFM358" s="76"/>
      <c r="BFN358" s="76"/>
      <c r="BFO358" s="76"/>
      <c r="BFP358" s="76"/>
      <c r="BFQ358" s="76"/>
      <c r="BFR358" s="76"/>
      <c r="BFS358" s="76"/>
      <c r="BFT358" s="76"/>
      <c r="BFU358" s="76"/>
      <c r="BFV358" s="76"/>
      <c r="BFW358" s="76"/>
      <c r="BFX358" s="76"/>
      <c r="BFY358" s="76"/>
      <c r="BFZ358" s="76"/>
      <c r="BGA358" s="76"/>
      <c r="BGB358" s="76"/>
      <c r="BGC358" s="76"/>
      <c r="BGD358" s="76"/>
      <c r="BGE358" s="76"/>
      <c r="BGF358" s="76"/>
      <c r="BGG358" s="76"/>
      <c r="BGH358" s="76"/>
      <c r="BGI358" s="76"/>
      <c r="BGJ358" s="76"/>
      <c r="BGK358" s="76"/>
      <c r="BGL358" s="76"/>
      <c r="BGM358" s="76"/>
      <c r="BGN358" s="76"/>
      <c r="BGO358" s="76"/>
      <c r="BGP358" s="76"/>
      <c r="BGQ358" s="76"/>
      <c r="BGR358" s="76"/>
      <c r="BGS358" s="76"/>
      <c r="BGT358" s="76"/>
      <c r="BGU358" s="76"/>
      <c r="BGV358" s="76"/>
      <c r="BGW358" s="76"/>
      <c r="BGX358" s="76"/>
      <c r="BGY358" s="76"/>
      <c r="BGZ358" s="76"/>
      <c r="BHA358" s="76"/>
      <c r="BHB358" s="76"/>
      <c r="BHC358" s="76"/>
      <c r="BHD358" s="76"/>
      <c r="BHE358" s="76"/>
      <c r="BHF358" s="76"/>
      <c r="BHG358" s="76"/>
      <c r="BHH358" s="76"/>
      <c r="BHI358" s="76"/>
      <c r="BHJ358" s="76"/>
      <c r="BHK358" s="76"/>
      <c r="BHL358" s="76"/>
      <c r="BHM358" s="76"/>
      <c r="BHN358" s="76"/>
      <c r="BHO358" s="76"/>
      <c r="BHP358" s="76"/>
      <c r="BHQ358" s="76"/>
      <c r="BHR358" s="76"/>
      <c r="BHS358" s="76"/>
      <c r="BHT358" s="76"/>
      <c r="BHU358" s="76"/>
      <c r="BHV358" s="76"/>
      <c r="BHW358" s="76"/>
      <c r="BHX358" s="76"/>
      <c r="BHY358" s="76"/>
      <c r="BHZ358" s="76"/>
      <c r="BIA358" s="76"/>
      <c r="BIB358" s="76"/>
      <c r="BIC358" s="76"/>
      <c r="BID358" s="76"/>
      <c r="BIE358" s="76"/>
      <c r="BIF358" s="76"/>
      <c r="BIG358" s="76"/>
      <c r="BIH358" s="76"/>
      <c r="BII358" s="76"/>
      <c r="BIJ358" s="76"/>
      <c r="BIK358" s="76"/>
      <c r="BIL358" s="76"/>
      <c r="BIM358" s="76"/>
      <c r="BIN358" s="76"/>
      <c r="BIO358" s="76"/>
      <c r="BIP358" s="76"/>
      <c r="BIQ358" s="76"/>
      <c r="BIR358" s="76"/>
      <c r="BIS358" s="76"/>
      <c r="BIT358" s="76"/>
      <c r="BIU358" s="76"/>
      <c r="BIV358" s="76"/>
      <c r="BIW358" s="76"/>
      <c r="BIX358" s="76"/>
      <c r="BIY358" s="76"/>
      <c r="BIZ358" s="76"/>
      <c r="BJA358" s="76"/>
      <c r="BJB358" s="76"/>
      <c r="BJC358" s="76"/>
      <c r="BJD358" s="76"/>
      <c r="BJE358" s="76"/>
      <c r="BJF358" s="76"/>
      <c r="BJG358" s="76"/>
      <c r="BJH358" s="76"/>
      <c r="BJI358" s="76"/>
      <c r="BJJ358" s="76"/>
      <c r="BJK358" s="76"/>
      <c r="BJL358" s="76"/>
      <c r="BJM358" s="76"/>
      <c r="BJN358" s="76"/>
      <c r="BJO358" s="76"/>
      <c r="BJP358" s="76"/>
      <c r="BJQ358" s="76"/>
      <c r="BJR358" s="76"/>
      <c r="BJS358" s="76"/>
      <c r="BJT358" s="76"/>
      <c r="BJU358" s="76"/>
      <c r="BJV358" s="76"/>
      <c r="BJW358" s="76"/>
      <c r="BJX358" s="76"/>
      <c r="BJY358" s="76"/>
      <c r="BJZ358" s="76"/>
      <c r="BKA358" s="76"/>
      <c r="BKB358" s="76"/>
      <c r="BKC358" s="76"/>
      <c r="BKD358" s="76"/>
      <c r="BKE358" s="76"/>
      <c r="BKF358" s="76"/>
      <c r="BKG358" s="76"/>
      <c r="BKH358" s="76"/>
      <c r="BKI358" s="76"/>
      <c r="BKJ358" s="76"/>
      <c r="BKK358" s="76"/>
      <c r="BKL358" s="76"/>
      <c r="BKM358" s="76"/>
      <c r="BKN358" s="76"/>
      <c r="BKO358" s="76"/>
      <c r="BKP358" s="76"/>
      <c r="BKQ358" s="76"/>
      <c r="BKR358" s="76"/>
      <c r="BKS358" s="76"/>
      <c r="BKT358" s="76"/>
      <c r="BKU358" s="76"/>
      <c r="BKV358" s="76"/>
      <c r="BKW358" s="76"/>
      <c r="BKX358" s="76"/>
      <c r="BKY358" s="76"/>
      <c r="BKZ358" s="76"/>
      <c r="BLA358" s="76"/>
      <c r="BLB358" s="76"/>
      <c r="BLC358" s="76"/>
      <c r="BLD358" s="76"/>
      <c r="BLE358" s="76"/>
      <c r="BLF358" s="76"/>
      <c r="BLG358" s="76"/>
      <c r="BLH358" s="76"/>
      <c r="BLI358" s="76"/>
      <c r="BLJ358" s="76"/>
      <c r="BLK358" s="76"/>
      <c r="BLL358" s="76"/>
      <c r="BLM358" s="76"/>
      <c r="BLN358" s="76"/>
      <c r="BLO358" s="76"/>
      <c r="BLP358" s="76"/>
      <c r="BLQ358" s="76"/>
      <c r="BLR358" s="76"/>
      <c r="BLS358" s="76"/>
      <c r="BLT358" s="76"/>
      <c r="BLU358" s="76"/>
      <c r="BLV358" s="76"/>
      <c r="BLW358" s="76"/>
      <c r="BLX358" s="76"/>
      <c r="BLY358" s="76"/>
      <c r="BLZ358" s="76"/>
      <c r="BMA358" s="76"/>
      <c r="BMB358" s="76"/>
      <c r="BMC358" s="76"/>
      <c r="BMD358" s="76"/>
      <c r="BME358" s="76"/>
      <c r="BMF358" s="76"/>
      <c r="BMG358" s="76"/>
      <c r="BMH358" s="76"/>
      <c r="BMI358" s="76"/>
      <c r="BMJ358" s="76"/>
      <c r="BMK358" s="76"/>
      <c r="BML358" s="76"/>
      <c r="BMM358" s="76"/>
      <c r="BMN358" s="76"/>
      <c r="BMO358" s="76"/>
      <c r="BMP358" s="76"/>
      <c r="BMQ358" s="76"/>
      <c r="BMR358" s="76"/>
      <c r="BMS358" s="76"/>
      <c r="BMT358" s="76"/>
      <c r="BMU358" s="76"/>
      <c r="BMV358" s="76"/>
      <c r="BMW358" s="76"/>
      <c r="BMX358" s="76"/>
      <c r="BMY358" s="76"/>
      <c r="BMZ358" s="76"/>
      <c r="BNA358" s="76"/>
      <c r="BNB358" s="76"/>
      <c r="BNC358" s="76"/>
      <c r="BND358" s="76"/>
      <c r="BNE358" s="76"/>
      <c r="BNF358" s="76"/>
      <c r="BNG358" s="76"/>
      <c r="BNH358" s="76"/>
      <c r="BNI358" s="76"/>
      <c r="BNJ358" s="76"/>
      <c r="BNK358" s="76"/>
      <c r="BNL358" s="76"/>
      <c r="BNM358" s="76"/>
      <c r="BNN358" s="76"/>
      <c r="BNO358" s="76"/>
      <c r="BNP358" s="76"/>
      <c r="BNQ358" s="76"/>
      <c r="BNR358" s="76"/>
      <c r="BNS358" s="76"/>
      <c r="BNT358" s="76"/>
      <c r="BNU358" s="76"/>
      <c r="BNV358" s="76"/>
      <c r="BNW358" s="76"/>
      <c r="BNX358" s="76"/>
      <c r="BNY358" s="76"/>
      <c r="BNZ358" s="76"/>
      <c r="BOA358" s="76"/>
      <c r="BOB358" s="76"/>
      <c r="BOC358" s="76"/>
      <c r="BOD358" s="76"/>
      <c r="BOE358" s="76"/>
      <c r="BOF358" s="76"/>
      <c r="BOG358" s="76"/>
      <c r="BOH358" s="76"/>
      <c r="BOI358" s="76"/>
      <c r="BOJ358" s="76"/>
      <c r="BOK358" s="76"/>
      <c r="BOL358" s="76"/>
      <c r="BOM358" s="76"/>
      <c r="BON358" s="76"/>
      <c r="BOO358" s="76"/>
      <c r="BOP358" s="76"/>
      <c r="BOQ358" s="76"/>
      <c r="BOR358" s="76"/>
      <c r="BOS358" s="76"/>
      <c r="BOT358" s="76"/>
      <c r="BOU358" s="76"/>
      <c r="BOV358" s="76"/>
      <c r="BOW358" s="76"/>
      <c r="BOX358" s="76"/>
      <c r="BOY358" s="76"/>
      <c r="BOZ358" s="76"/>
      <c r="BPA358" s="76"/>
      <c r="BPB358" s="76"/>
      <c r="BPC358" s="76"/>
      <c r="BPD358" s="76"/>
      <c r="BPE358" s="76"/>
      <c r="BPF358" s="76"/>
      <c r="BPG358" s="76"/>
      <c r="BPH358" s="76"/>
      <c r="BPI358" s="76"/>
      <c r="BPJ358" s="76"/>
      <c r="BPK358" s="76"/>
      <c r="BPL358" s="76"/>
      <c r="BPM358" s="76"/>
      <c r="BPN358" s="76"/>
      <c r="BPO358" s="76"/>
      <c r="BPP358" s="76"/>
      <c r="BPQ358" s="76"/>
      <c r="BPR358" s="76"/>
      <c r="BPS358" s="76"/>
      <c r="BPT358" s="76"/>
      <c r="BPU358" s="76"/>
      <c r="BPV358" s="76"/>
      <c r="BPW358" s="76"/>
      <c r="BPX358" s="76"/>
      <c r="BPY358" s="76"/>
      <c r="BPZ358" s="76"/>
      <c r="BQA358" s="76"/>
      <c r="BQB358" s="76"/>
      <c r="BQC358" s="76"/>
      <c r="BQD358" s="76"/>
      <c r="BQE358" s="76"/>
      <c r="BQF358" s="76"/>
      <c r="BQG358" s="76"/>
      <c r="BQH358" s="76"/>
      <c r="BQI358" s="76"/>
      <c r="BQJ358" s="76"/>
      <c r="BQK358" s="76"/>
      <c r="BQL358" s="76"/>
      <c r="BQM358" s="76"/>
      <c r="BQN358" s="76"/>
      <c r="BQO358" s="76"/>
      <c r="BQP358" s="76"/>
      <c r="BQQ358" s="76"/>
      <c r="BQR358" s="76"/>
      <c r="BQS358" s="76"/>
      <c r="BQT358" s="76"/>
      <c r="BQU358" s="76"/>
      <c r="BQV358" s="76"/>
      <c r="BQW358" s="76"/>
      <c r="BQX358" s="76"/>
      <c r="BQY358" s="76"/>
      <c r="BQZ358" s="76"/>
      <c r="BRA358" s="76"/>
      <c r="BRB358" s="76"/>
      <c r="BRC358" s="76"/>
      <c r="BRD358" s="76"/>
      <c r="BRE358" s="76"/>
      <c r="BRF358" s="76"/>
      <c r="BRG358" s="76"/>
      <c r="BRH358" s="76"/>
      <c r="BRI358" s="76"/>
      <c r="BRJ358" s="76"/>
      <c r="BRK358" s="76"/>
      <c r="BRL358" s="76"/>
      <c r="BRM358" s="76"/>
      <c r="BRN358" s="76"/>
      <c r="BRO358" s="76"/>
      <c r="BRP358" s="76"/>
      <c r="BRQ358" s="76"/>
      <c r="BRR358" s="76"/>
      <c r="BRS358" s="76"/>
      <c r="BRT358" s="76"/>
      <c r="BRU358" s="76"/>
      <c r="BRV358" s="76"/>
      <c r="BRW358" s="76"/>
      <c r="BRX358" s="76"/>
      <c r="BRY358" s="76"/>
      <c r="BRZ358" s="76"/>
      <c r="BSA358" s="76"/>
      <c r="BSB358" s="76"/>
      <c r="BSC358" s="76"/>
      <c r="BSD358" s="76"/>
      <c r="BSE358" s="76"/>
      <c r="BSF358" s="76"/>
      <c r="BSG358" s="76"/>
      <c r="BSH358" s="76"/>
      <c r="BSI358" s="76"/>
      <c r="BSJ358" s="76"/>
      <c r="BSK358" s="76"/>
      <c r="BSL358" s="76"/>
      <c r="BSM358" s="76"/>
      <c r="BSN358" s="76"/>
      <c r="BSO358" s="76"/>
      <c r="BSP358" s="76"/>
      <c r="BSQ358" s="76"/>
      <c r="BSR358" s="76"/>
      <c r="BSS358" s="76"/>
      <c r="BST358" s="76"/>
      <c r="BSU358" s="76"/>
      <c r="BSV358" s="76"/>
      <c r="BSW358" s="76"/>
      <c r="BSX358" s="76"/>
      <c r="BSY358" s="76"/>
      <c r="BSZ358" s="76"/>
      <c r="BTA358" s="76"/>
      <c r="BTB358" s="76"/>
      <c r="BTC358" s="76"/>
      <c r="BTD358" s="76"/>
      <c r="BTE358" s="76"/>
      <c r="BTF358" s="76"/>
      <c r="BTG358" s="76"/>
      <c r="BTH358" s="76"/>
      <c r="BTI358" s="76"/>
      <c r="BTJ358" s="76"/>
      <c r="BTK358" s="76"/>
      <c r="BTL358" s="76"/>
      <c r="BTM358" s="76"/>
      <c r="BTN358" s="76"/>
      <c r="BTO358" s="76"/>
      <c r="BTP358" s="76"/>
      <c r="BTQ358" s="76"/>
      <c r="BTR358" s="76"/>
      <c r="BTS358" s="76"/>
      <c r="BTT358" s="76"/>
      <c r="BTU358" s="76"/>
      <c r="BTV358" s="76"/>
      <c r="BTW358" s="76"/>
      <c r="BTX358" s="76"/>
      <c r="BTY358" s="76"/>
      <c r="BTZ358" s="76"/>
      <c r="BUA358" s="76"/>
      <c r="BUB358" s="76"/>
      <c r="BUC358" s="76"/>
      <c r="BUD358" s="76"/>
      <c r="BUE358" s="76"/>
      <c r="BUF358" s="76"/>
      <c r="BUG358" s="76"/>
      <c r="BUH358" s="76"/>
      <c r="BUI358" s="76"/>
      <c r="BUJ358" s="76"/>
      <c r="BUK358" s="76"/>
      <c r="BUL358" s="76"/>
      <c r="BUM358" s="76"/>
      <c r="BUN358" s="76"/>
      <c r="BUO358" s="76"/>
      <c r="BUP358" s="76"/>
      <c r="BUQ358" s="76"/>
      <c r="BUR358" s="76"/>
      <c r="BUS358" s="76"/>
      <c r="BUT358" s="76"/>
      <c r="BUU358" s="76"/>
      <c r="BUV358" s="76"/>
      <c r="BUW358" s="76"/>
      <c r="BUX358" s="76"/>
      <c r="BUY358" s="76"/>
      <c r="BUZ358" s="76"/>
      <c r="BVA358" s="76"/>
      <c r="BVB358" s="76"/>
      <c r="BVC358" s="76"/>
      <c r="BVD358" s="76"/>
      <c r="BVE358" s="76"/>
      <c r="BVF358" s="76"/>
      <c r="BVG358" s="76"/>
      <c r="BVH358" s="76"/>
      <c r="BVI358" s="76"/>
      <c r="BVJ358" s="76"/>
      <c r="BVK358" s="76"/>
      <c r="BVL358" s="76"/>
      <c r="BVM358" s="76"/>
      <c r="BVN358" s="76"/>
      <c r="BVO358" s="76"/>
      <c r="BVP358" s="76"/>
      <c r="BVQ358" s="76"/>
      <c r="BVR358" s="76"/>
      <c r="BVS358" s="76"/>
      <c r="BVT358" s="76"/>
      <c r="BVU358" s="76"/>
      <c r="BVV358" s="76"/>
      <c r="BVW358" s="76"/>
      <c r="BVX358" s="76"/>
      <c r="BVY358" s="76"/>
      <c r="BVZ358" s="76"/>
      <c r="BWA358" s="76"/>
      <c r="BWB358" s="76"/>
      <c r="BWC358" s="76"/>
      <c r="BWD358" s="76"/>
      <c r="BWE358" s="76"/>
      <c r="BWF358" s="76"/>
      <c r="BWG358" s="76"/>
      <c r="BWH358" s="76"/>
      <c r="BWI358" s="76"/>
      <c r="BWJ358" s="76"/>
      <c r="BWK358" s="76"/>
      <c r="BWL358" s="76"/>
      <c r="BWM358" s="76"/>
      <c r="BWN358" s="76"/>
      <c r="BWO358" s="76"/>
      <c r="BWP358" s="76"/>
      <c r="BWQ358" s="76"/>
      <c r="BWR358" s="76"/>
      <c r="BWS358" s="76"/>
      <c r="BWT358" s="76"/>
      <c r="BWU358" s="76"/>
      <c r="BWV358" s="76"/>
      <c r="BWW358" s="76"/>
      <c r="BWX358" s="76"/>
      <c r="BWY358" s="76"/>
      <c r="BWZ358" s="76"/>
      <c r="BXA358" s="76"/>
      <c r="BXB358" s="76"/>
      <c r="BXC358" s="76"/>
      <c r="BXD358" s="76"/>
      <c r="BXE358" s="76"/>
      <c r="BXF358" s="76"/>
      <c r="BXG358" s="76"/>
      <c r="BXH358" s="76"/>
      <c r="BXI358" s="76"/>
      <c r="BXJ358" s="76"/>
      <c r="BXK358" s="76"/>
      <c r="BXL358" s="76"/>
      <c r="BXM358" s="76"/>
      <c r="BXN358" s="76"/>
      <c r="BXO358" s="76"/>
      <c r="BXP358" s="76"/>
      <c r="BXQ358" s="76"/>
      <c r="BXR358" s="76"/>
      <c r="BXS358" s="76"/>
      <c r="BXT358" s="76"/>
      <c r="BXU358" s="76"/>
      <c r="BXV358" s="76"/>
      <c r="BXW358" s="76"/>
      <c r="BXX358" s="76"/>
      <c r="BXY358" s="76"/>
      <c r="BXZ358" s="76"/>
      <c r="BYA358" s="76"/>
      <c r="BYB358" s="76"/>
      <c r="BYC358" s="76"/>
      <c r="BYD358" s="76"/>
      <c r="BYE358" s="76"/>
      <c r="BYF358" s="76"/>
      <c r="BYG358" s="76"/>
      <c r="BYH358" s="76"/>
      <c r="BYI358" s="76"/>
      <c r="BYJ358" s="76"/>
      <c r="BYK358" s="76"/>
      <c r="BYL358" s="76"/>
      <c r="BYM358" s="76"/>
      <c r="BYN358" s="76"/>
      <c r="BYO358" s="76"/>
      <c r="BYP358" s="76"/>
      <c r="BYQ358" s="76"/>
      <c r="BYR358" s="76"/>
      <c r="BYS358" s="76"/>
      <c r="BYT358" s="76"/>
      <c r="BYU358" s="76"/>
      <c r="BYV358" s="76"/>
      <c r="BYW358" s="76"/>
      <c r="BYX358" s="76"/>
      <c r="BYY358" s="76"/>
      <c r="BYZ358" s="76"/>
      <c r="BZA358" s="76"/>
      <c r="BZB358" s="76"/>
      <c r="BZC358" s="76"/>
      <c r="BZD358" s="76"/>
      <c r="BZE358" s="76"/>
      <c r="BZF358" s="76"/>
      <c r="BZG358" s="76"/>
      <c r="BZH358" s="76"/>
      <c r="BZI358" s="76"/>
      <c r="BZJ358" s="76"/>
      <c r="BZK358" s="76"/>
      <c r="BZL358" s="76"/>
      <c r="BZM358" s="76"/>
      <c r="BZN358" s="76"/>
      <c r="BZO358" s="76"/>
      <c r="BZP358" s="76"/>
      <c r="BZQ358" s="76"/>
      <c r="BZR358" s="76"/>
      <c r="BZS358" s="76"/>
      <c r="BZT358" s="76"/>
      <c r="BZU358" s="76"/>
      <c r="BZV358" s="76"/>
      <c r="BZW358" s="76"/>
      <c r="BZX358" s="76"/>
      <c r="BZY358" s="76"/>
      <c r="BZZ358" s="76"/>
      <c r="CAA358" s="76"/>
      <c r="CAB358" s="76"/>
      <c r="CAC358" s="76"/>
      <c r="CAD358" s="76"/>
      <c r="CAE358" s="76"/>
      <c r="CAF358" s="76"/>
      <c r="CAG358" s="76"/>
      <c r="CAH358" s="76"/>
      <c r="CAI358" s="76"/>
      <c r="CAJ358" s="76"/>
      <c r="CAK358" s="76"/>
      <c r="CAL358" s="76"/>
      <c r="CAM358" s="76"/>
      <c r="CAN358" s="76"/>
      <c r="CAO358" s="76"/>
      <c r="CAP358" s="76"/>
      <c r="CAQ358" s="76"/>
      <c r="CAR358" s="76"/>
      <c r="CAS358" s="76"/>
      <c r="CAT358" s="76"/>
      <c r="CAU358" s="76"/>
      <c r="CAV358" s="76"/>
      <c r="CAW358" s="76"/>
      <c r="CAX358" s="76"/>
      <c r="CAY358" s="76"/>
      <c r="CAZ358" s="76"/>
      <c r="CBA358" s="76"/>
      <c r="CBB358" s="76"/>
      <c r="CBC358" s="76"/>
      <c r="CBD358" s="76"/>
      <c r="CBE358" s="76"/>
      <c r="CBF358" s="76"/>
      <c r="CBG358" s="76"/>
      <c r="CBH358" s="76"/>
      <c r="CBI358" s="76"/>
      <c r="CBJ358" s="76"/>
      <c r="CBK358" s="76"/>
      <c r="CBL358" s="76"/>
      <c r="CBM358" s="76"/>
      <c r="CBN358" s="76"/>
      <c r="CBO358" s="76"/>
      <c r="CBP358" s="76"/>
      <c r="CBQ358" s="76"/>
      <c r="CBR358" s="76"/>
      <c r="CBS358" s="76"/>
      <c r="CBT358" s="76"/>
      <c r="CBU358" s="76"/>
      <c r="CBV358" s="76"/>
      <c r="CBW358" s="76"/>
      <c r="CBX358" s="76"/>
      <c r="CBY358" s="76"/>
      <c r="CBZ358" s="76"/>
      <c r="CCA358" s="76"/>
      <c r="CCB358" s="76"/>
      <c r="CCC358" s="76"/>
      <c r="CCD358" s="76"/>
      <c r="CCE358" s="76"/>
      <c r="CCF358" s="76"/>
      <c r="CCG358" s="76"/>
      <c r="CCH358" s="76"/>
      <c r="CCI358" s="76"/>
      <c r="CCJ358" s="76"/>
      <c r="CCK358" s="76"/>
      <c r="CCL358" s="76"/>
      <c r="CCM358" s="76"/>
      <c r="CCN358" s="76"/>
      <c r="CCO358" s="76"/>
      <c r="CCP358" s="76"/>
      <c r="CCQ358" s="76"/>
      <c r="CCR358" s="76"/>
      <c r="CCS358" s="76"/>
      <c r="CCT358" s="76"/>
      <c r="CCU358" s="76"/>
      <c r="CCV358" s="76"/>
      <c r="CCW358" s="76"/>
      <c r="CCX358" s="76"/>
      <c r="CCY358" s="76"/>
      <c r="CCZ358" s="76"/>
      <c r="CDA358" s="76"/>
      <c r="CDB358" s="76"/>
      <c r="CDC358" s="76"/>
      <c r="CDD358" s="76"/>
      <c r="CDE358" s="76"/>
      <c r="CDF358" s="76"/>
      <c r="CDG358" s="76"/>
      <c r="CDH358" s="76"/>
      <c r="CDI358" s="76"/>
      <c r="CDJ358" s="76"/>
      <c r="CDK358" s="76"/>
      <c r="CDL358" s="76"/>
      <c r="CDM358" s="76"/>
      <c r="CDN358" s="76"/>
      <c r="CDO358" s="76"/>
      <c r="CDP358" s="76"/>
      <c r="CDQ358" s="76"/>
      <c r="CDR358" s="76"/>
      <c r="CDS358" s="76"/>
      <c r="CDT358" s="76"/>
      <c r="CDU358" s="76"/>
      <c r="CDV358" s="76"/>
      <c r="CDW358" s="76"/>
      <c r="CDX358" s="76"/>
      <c r="CDY358" s="76"/>
      <c r="CDZ358" s="76"/>
      <c r="CEA358" s="76"/>
      <c r="CEB358" s="76"/>
      <c r="CEC358" s="76"/>
      <c r="CED358" s="76"/>
      <c r="CEE358" s="76"/>
      <c r="CEF358" s="76"/>
      <c r="CEG358" s="76"/>
      <c r="CEH358" s="76"/>
      <c r="CEI358" s="76"/>
      <c r="CEJ358" s="76"/>
      <c r="CEK358" s="76"/>
      <c r="CEL358" s="76"/>
      <c r="CEM358" s="76"/>
      <c r="CEN358" s="76"/>
      <c r="CEO358" s="76"/>
      <c r="CEP358" s="76"/>
      <c r="CEQ358" s="76"/>
      <c r="CER358" s="76"/>
      <c r="CES358" s="76"/>
      <c r="CET358" s="76"/>
      <c r="CEU358" s="76"/>
      <c r="CEV358" s="76"/>
      <c r="CEW358" s="76"/>
      <c r="CEX358" s="76"/>
      <c r="CEY358" s="76"/>
      <c r="CEZ358" s="76"/>
      <c r="CFA358" s="76"/>
      <c r="CFB358" s="76"/>
      <c r="CFC358" s="76"/>
      <c r="CFD358" s="76"/>
      <c r="CFE358" s="76"/>
      <c r="CFF358" s="76"/>
      <c r="CFG358" s="76"/>
      <c r="CFH358" s="76"/>
      <c r="CFI358" s="76"/>
      <c r="CFJ358" s="76"/>
      <c r="CFK358" s="76"/>
      <c r="CFL358" s="76"/>
      <c r="CFM358" s="76"/>
      <c r="CFN358" s="76"/>
      <c r="CFO358" s="76"/>
      <c r="CFP358" s="76"/>
      <c r="CFQ358" s="76"/>
      <c r="CFR358" s="76"/>
      <c r="CFS358" s="76"/>
      <c r="CFT358" s="76"/>
      <c r="CFU358" s="76"/>
      <c r="CFV358" s="76"/>
      <c r="CFW358" s="76"/>
      <c r="CFX358" s="76"/>
      <c r="CFY358" s="76"/>
      <c r="CFZ358" s="76"/>
      <c r="CGA358" s="76"/>
      <c r="CGB358" s="76"/>
      <c r="CGC358" s="76"/>
      <c r="CGD358" s="76"/>
      <c r="CGE358" s="76"/>
      <c r="CGF358" s="76"/>
      <c r="CGG358" s="76"/>
      <c r="CGH358" s="76"/>
      <c r="CGI358" s="76"/>
      <c r="CGJ358" s="76"/>
      <c r="CGK358" s="76"/>
      <c r="CGL358" s="76"/>
      <c r="CGM358" s="76"/>
      <c r="CGN358" s="76"/>
      <c r="CGO358" s="76"/>
      <c r="CGP358" s="76"/>
      <c r="CGQ358" s="76"/>
      <c r="CGR358" s="76"/>
      <c r="CGS358" s="76"/>
      <c r="CGT358" s="76"/>
      <c r="CGU358" s="76"/>
      <c r="CGV358" s="76"/>
      <c r="CGW358" s="76"/>
      <c r="CGX358" s="76"/>
      <c r="CGY358" s="76"/>
      <c r="CGZ358" s="76"/>
      <c r="CHA358" s="76"/>
      <c r="CHB358" s="76"/>
      <c r="CHC358" s="76"/>
      <c r="CHD358" s="76"/>
      <c r="CHE358" s="76"/>
      <c r="CHF358" s="76"/>
      <c r="CHG358" s="76"/>
      <c r="CHH358" s="76"/>
      <c r="CHI358" s="76"/>
      <c r="CHJ358" s="76"/>
      <c r="CHK358" s="76"/>
      <c r="CHL358" s="76"/>
      <c r="CHM358" s="76"/>
      <c r="CHN358" s="76"/>
      <c r="CHO358" s="76"/>
      <c r="CHP358" s="76"/>
      <c r="CHQ358" s="76"/>
      <c r="CHR358" s="76"/>
      <c r="CHS358" s="76"/>
      <c r="CHT358" s="76"/>
      <c r="CHU358" s="76"/>
      <c r="CHV358" s="76"/>
      <c r="CHW358" s="76"/>
      <c r="CHX358" s="76"/>
      <c r="CHY358" s="76"/>
      <c r="CHZ358" s="76"/>
      <c r="CIA358" s="76"/>
      <c r="CIB358" s="76"/>
      <c r="CIC358" s="76"/>
      <c r="CID358" s="76"/>
      <c r="CIE358" s="76"/>
      <c r="CIF358" s="76"/>
      <c r="CIG358" s="76"/>
      <c r="CIH358" s="76"/>
      <c r="CII358" s="76"/>
      <c r="CIJ358" s="76"/>
      <c r="CIK358" s="76"/>
      <c r="CIL358" s="76"/>
      <c r="CIM358" s="76"/>
      <c r="CIN358" s="76"/>
      <c r="CIO358" s="76"/>
      <c r="CIP358" s="76"/>
      <c r="CIQ358" s="76"/>
      <c r="CIR358" s="76"/>
      <c r="CIS358" s="76"/>
      <c r="CIT358" s="76"/>
      <c r="CIU358" s="76"/>
      <c r="CIV358" s="76"/>
      <c r="CIW358" s="76"/>
      <c r="CIX358" s="76"/>
      <c r="CIY358" s="76"/>
      <c r="CIZ358" s="76"/>
      <c r="CJA358" s="76"/>
      <c r="CJB358" s="76"/>
      <c r="CJC358" s="76"/>
      <c r="CJD358" s="76"/>
      <c r="CJE358" s="76"/>
      <c r="CJF358" s="76"/>
      <c r="CJG358" s="76"/>
      <c r="CJH358" s="76"/>
      <c r="CJI358" s="76"/>
      <c r="CJJ358" s="76"/>
      <c r="CJK358" s="76"/>
      <c r="CJL358" s="76"/>
      <c r="CJM358" s="76"/>
      <c r="CJN358" s="76"/>
      <c r="CJO358" s="76"/>
      <c r="CJP358" s="76"/>
      <c r="CJQ358" s="76"/>
      <c r="CJR358" s="76"/>
      <c r="CJS358" s="76"/>
      <c r="CJT358" s="76"/>
      <c r="CJU358" s="76"/>
      <c r="CJV358" s="76"/>
      <c r="CJW358" s="76"/>
      <c r="CJX358" s="76"/>
      <c r="CJY358" s="76"/>
      <c r="CJZ358" s="76"/>
      <c r="CKA358" s="76"/>
      <c r="CKB358" s="76"/>
      <c r="CKC358" s="76"/>
      <c r="CKD358" s="76"/>
      <c r="CKE358" s="76"/>
      <c r="CKF358" s="76"/>
      <c r="CKG358" s="76"/>
      <c r="CKH358" s="76"/>
      <c r="CKI358" s="76"/>
      <c r="CKJ358" s="76"/>
      <c r="CKK358" s="76"/>
      <c r="CKL358" s="76"/>
      <c r="CKM358" s="76"/>
      <c r="CKN358" s="76"/>
      <c r="CKO358" s="76"/>
      <c r="CKP358" s="76"/>
      <c r="CKQ358" s="76"/>
      <c r="CKR358" s="76"/>
      <c r="CKS358" s="76"/>
      <c r="CKT358" s="76"/>
      <c r="CKU358" s="76"/>
      <c r="CKV358" s="76"/>
      <c r="CKW358" s="76"/>
      <c r="CKX358" s="76"/>
      <c r="CKY358" s="76"/>
      <c r="CKZ358" s="76"/>
      <c r="CLA358" s="76"/>
      <c r="CLB358" s="76"/>
      <c r="CLC358" s="76"/>
      <c r="CLD358" s="76"/>
      <c r="CLE358" s="76"/>
      <c r="CLF358" s="76"/>
      <c r="CLG358" s="76"/>
      <c r="CLH358" s="76"/>
      <c r="CLI358" s="76"/>
      <c r="CLJ358" s="76"/>
      <c r="CLK358" s="76"/>
      <c r="CLL358" s="76"/>
      <c r="CLM358" s="76"/>
      <c r="CLN358" s="76"/>
      <c r="CLO358" s="76"/>
      <c r="CLP358" s="76"/>
      <c r="CLQ358" s="76"/>
      <c r="CLR358" s="76"/>
      <c r="CLS358" s="76"/>
      <c r="CLT358" s="76"/>
      <c r="CLU358" s="76"/>
      <c r="CLV358" s="76"/>
      <c r="CLW358" s="76"/>
      <c r="CLX358" s="76"/>
      <c r="CLY358" s="76"/>
      <c r="CLZ358" s="76"/>
      <c r="CMA358" s="76"/>
      <c r="CMB358" s="76"/>
      <c r="CMC358" s="76"/>
      <c r="CMD358" s="76"/>
      <c r="CME358" s="76"/>
      <c r="CMF358" s="76"/>
      <c r="CMG358" s="76"/>
      <c r="CMH358" s="76"/>
      <c r="CMI358" s="76"/>
      <c r="CMJ358" s="76"/>
      <c r="CMK358" s="76"/>
      <c r="CML358" s="76"/>
      <c r="CMM358" s="76"/>
      <c r="CMN358" s="76"/>
      <c r="CMO358" s="76"/>
      <c r="CMP358" s="76"/>
      <c r="CMQ358" s="76"/>
      <c r="CMR358" s="76"/>
      <c r="CMS358" s="76"/>
      <c r="CMT358" s="76"/>
      <c r="CMU358" s="76"/>
      <c r="CMV358" s="76"/>
      <c r="CMW358" s="76"/>
      <c r="CMX358" s="76"/>
      <c r="CMY358" s="76"/>
      <c r="CMZ358" s="76"/>
      <c r="CNA358" s="76"/>
      <c r="CNB358" s="76"/>
      <c r="CNC358" s="76"/>
      <c r="CND358" s="76"/>
      <c r="CNE358" s="76"/>
      <c r="CNF358" s="76"/>
      <c r="CNG358" s="76"/>
      <c r="CNH358" s="76"/>
      <c r="CNI358" s="76"/>
      <c r="CNJ358" s="76"/>
      <c r="CNK358" s="76"/>
      <c r="CNL358" s="76"/>
      <c r="CNM358" s="76"/>
      <c r="CNN358" s="76"/>
      <c r="CNO358" s="76"/>
      <c r="CNP358" s="76"/>
      <c r="CNQ358" s="76"/>
      <c r="CNR358" s="76"/>
      <c r="CNS358" s="76"/>
      <c r="CNT358" s="76"/>
      <c r="CNU358" s="76"/>
      <c r="CNV358" s="76"/>
      <c r="CNW358" s="76"/>
      <c r="CNX358" s="76"/>
      <c r="CNY358" s="76"/>
      <c r="CNZ358" s="76"/>
      <c r="COA358" s="76"/>
      <c r="COB358" s="76"/>
      <c r="COC358" s="76"/>
      <c r="COD358" s="76"/>
      <c r="COE358" s="76"/>
      <c r="COF358" s="76"/>
      <c r="COG358" s="76"/>
      <c r="COH358" s="76"/>
      <c r="COI358" s="76"/>
      <c r="COJ358" s="76"/>
      <c r="COK358" s="76"/>
      <c r="COL358" s="76"/>
      <c r="COM358" s="76"/>
      <c r="CON358" s="76"/>
      <c r="COO358" s="76"/>
      <c r="COP358" s="76"/>
      <c r="COQ358" s="76"/>
      <c r="COR358" s="76"/>
      <c r="COS358" s="76"/>
      <c r="COT358" s="76"/>
      <c r="COU358" s="76"/>
      <c r="COV358" s="76"/>
      <c r="COW358" s="76"/>
      <c r="COX358" s="76"/>
      <c r="COY358" s="76"/>
      <c r="COZ358" s="76"/>
      <c r="CPA358" s="76"/>
      <c r="CPB358" s="76"/>
      <c r="CPC358" s="76"/>
      <c r="CPD358" s="76"/>
      <c r="CPE358" s="76"/>
      <c r="CPF358" s="76"/>
      <c r="CPG358" s="76"/>
      <c r="CPH358" s="76"/>
      <c r="CPI358" s="76"/>
      <c r="CPJ358" s="76"/>
      <c r="CPK358" s="76"/>
      <c r="CPL358" s="76"/>
      <c r="CPM358" s="76"/>
      <c r="CPN358" s="76"/>
      <c r="CPO358" s="76"/>
      <c r="CPP358" s="76"/>
      <c r="CPQ358" s="76"/>
      <c r="CPR358" s="76"/>
      <c r="CPS358" s="76"/>
      <c r="CPT358" s="76"/>
      <c r="CPU358" s="76"/>
      <c r="CPV358" s="76"/>
      <c r="CPW358" s="76"/>
      <c r="CPX358" s="76"/>
      <c r="CPY358" s="76"/>
      <c r="CPZ358" s="76"/>
      <c r="CQA358" s="76"/>
      <c r="CQB358" s="76"/>
      <c r="CQC358" s="76"/>
      <c r="CQD358" s="76"/>
      <c r="CQE358" s="76"/>
      <c r="CQF358" s="76"/>
      <c r="CQG358" s="76"/>
      <c r="CQH358" s="76"/>
      <c r="CQI358" s="76"/>
      <c r="CQJ358" s="76"/>
      <c r="CQK358" s="76"/>
      <c r="CQL358" s="76"/>
      <c r="CQM358" s="76"/>
      <c r="CQN358" s="76"/>
      <c r="CQO358" s="76"/>
      <c r="CQP358" s="76"/>
      <c r="CQQ358" s="76"/>
      <c r="CQR358" s="76"/>
      <c r="CQS358" s="76"/>
      <c r="CQT358" s="76"/>
      <c r="CQU358" s="76"/>
      <c r="CQV358" s="76"/>
      <c r="CQW358" s="76"/>
      <c r="CQX358" s="76"/>
      <c r="CQY358" s="76"/>
      <c r="CQZ358" s="76"/>
      <c r="CRA358" s="76"/>
      <c r="CRB358" s="76"/>
      <c r="CRC358" s="76"/>
      <c r="CRD358" s="76"/>
      <c r="CRE358" s="76"/>
      <c r="CRF358" s="76"/>
      <c r="CRG358" s="76"/>
      <c r="CRH358" s="76"/>
      <c r="CRI358" s="76"/>
      <c r="CRJ358" s="76"/>
      <c r="CRK358" s="76"/>
      <c r="CRL358" s="76"/>
      <c r="CRM358" s="76"/>
      <c r="CRN358" s="76"/>
      <c r="CRO358" s="76"/>
      <c r="CRP358" s="76"/>
      <c r="CRQ358" s="76"/>
      <c r="CRR358" s="76"/>
      <c r="CRS358" s="76"/>
      <c r="CRT358" s="76"/>
      <c r="CRU358" s="76"/>
      <c r="CRV358" s="76"/>
      <c r="CRW358" s="76"/>
      <c r="CRX358" s="76"/>
      <c r="CRY358" s="76"/>
      <c r="CRZ358" s="76"/>
      <c r="CSA358" s="76"/>
      <c r="CSB358" s="76"/>
      <c r="CSC358" s="76"/>
      <c r="CSD358" s="76"/>
      <c r="CSE358" s="76"/>
      <c r="CSF358" s="76"/>
      <c r="CSG358" s="76"/>
      <c r="CSH358" s="76"/>
      <c r="CSI358" s="76"/>
      <c r="CSJ358" s="76"/>
      <c r="CSK358" s="76"/>
      <c r="CSL358" s="76"/>
      <c r="CSM358" s="76"/>
      <c r="CSN358" s="76"/>
      <c r="CSO358" s="76"/>
      <c r="CSP358" s="76"/>
      <c r="CSQ358" s="76"/>
      <c r="CSR358" s="76"/>
      <c r="CSS358" s="76"/>
      <c r="CST358" s="76"/>
      <c r="CSU358" s="76"/>
      <c r="CSV358" s="76"/>
      <c r="CSW358" s="76"/>
      <c r="CSX358" s="76"/>
      <c r="CSY358" s="76"/>
      <c r="CSZ358" s="76"/>
      <c r="CTA358" s="76"/>
      <c r="CTB358" s="76"/>
      <c r="CTC358" s="76"/>
      <c r="CTD358" s="76"/>
      <c r="CTE358" s="76"/>
      <c r="CTF358" s="76"/>
      <c r="CTG358" s="76"/>
      <c r="CTH358" s="76"/>
      <c r="CTI358" s="76"/>
      <c r="CTJ358" s="76"/>
      <c r="CTK358" s="76"/>
      <c r="CTL358" s="76"/>
      <c r="CTM358" s="76"/>
      <c r="CTN358" s="76"/>
      <c r="CTO358" s="76"/>
      <c r="CTP358" s="76"/>
      <c r="CTQ358" s="76"/>
      <c r="CTR358" s="76"/>
      <c r="CTS358" s="76"/>
      <c r="CTT358" s="76"/>
      <c r="CTU358" s="76"/>
      <c r="CTV358" s="76"/>
      <c r="CTW358" s="76"/>
      <c r="CTX358" s="76"/>
      <c r="CTY358" s="76"/>
      <c r="CTZ358" s="76"/>
      <c r="CUA358" s="76"/>
      <c r="CUB358" s="76"/>
      <c r="CUC358" s="76"/>
      <c r="CUD358" s="76"/>
      <c r="CUE358" s="76"/>
      <c r="CUF358" s="76"/>
      <c r="CUG358" s="76"/>
      <c r="CUH358" s="76"/>
      <c r="CUI358" s="76"/>
      <c r="CUJ358" s="76"/>
      <c r="CUK358" s="76"/>
      <c r="CUL358" s="76"/>
      <c r="CUM358" s="76"/>
      <c r="CUN358" s="76"/>
      <c r="CUO358" s="76"/>
      <c r="CUP358" s="76"/>
      <c r="CUQ358" s="76"/>
      <c r="CUR358" s="76"/>
      <c r="CUS358" s="76"/>
      <c r="CUT358" s="76"/>
      <c r="CUU358" s="76"/>
      <c r="CUV358" s="76"/>
      <c r="CUW358" s="76"/>
      <c r="CUX358" s="76"/>
      <c r="CUY358" s="76"/>
      <c r="CUZ358" s="76"/>
      <c r="CVA358" s="76"/>
      <c r="CVB358" s="76"/>
      <c r="CVC358" s="76"/>
      <c r="CVD358" s="76"/>
      <c r="CVE358" s="76"/>
      <c r="CVF358" s="76"/>
      <c r="CVG358" s="76"/>
      <c r="CVH358" s="76"/>
      <c r="CVI358" s="76"/>
      <c r="CVJ358" s="76"/>
      <c r="CVK358" s="76"/>
      <c r="CVL358" s="76"/>
      <c r="CVM358" s="76"/>
      <c r="CVN358" s="76"/>
      <c r="CVO358" s="76"/>
      <c r="CVP358" s="76"/>
      <c r="CVQ358" s="76"/>
      <c r="CVR358" s="76"/>
      <c r="CVS358" s="76"/>
      <c r="CVT358" s="76"/>
      <c r="CVU358" s="76"/>
      <c r="CVV358" s="76"/>
      <c r="CVW358" s="76"/>
      <c r="CVX358" s="76"/>
      <c r="CVY358" s="76"/>
      <c r="CVZ358" s="76"/>
      <c r="CWA358" s="76"/>
      <c r="CWB358" s="76"/>
      <c r="CWC358" s="76"/>
      <c r="CWD358" s="76"/>
      <c r="CWE358" s="76"/>
      <c r="CWF358" s="76"/>
      <c r="CWG358" s="76"/>
      <c r="CWH358" s="76"/>
      <c r="CWI358" s="76"/>
      <c r="CWJ358" s="76"/>
      <c r="CWK358" s="76"/>
      <c r="CWL358" s="76"/>
      <c r="CWM358" s="76"/>
      <c r="CWN358" s="76"/>
      <c r="CWO358" s="76"/>
      <c r="CWP358" s="76"/>
      <c r="CWQ358" s="76"/>
      <c r="CWR358" s="76"/>
      <c r="CWS358" s="76"/>
      <c r="CWT358" s="76"/>
      <c r="CWU358" s="76"/>
      <c r="CWV358" s="76"/>
      <c r="CWW358" s="76"/>
      <c r="CWX358" s="76"/>
      <c r="CWY358" s="76"/>
      <c r="CWZ358" s="76"/>
      <c r="CXA358" s="76"/>
      <c r="CXB358" s="76"/>
      <c r="CXC358" s="76"/>
      <c r="CXD358" s="76"/>
      <c r="CXE358" s="76"/>
      <c r="CXF358" s="76"/>
      <c r="CXG358" s="76"/>
      <c r="CXH358" s="76"/>
      <c r="CXI358" s="76"/>
      <c r="CXJ358" s="76"/>
      <c r="CXK358" s="76"/>
      <c r="CXL358" s="76"/>
      <c r="CXM358" s="76"/>
      <c r="CXN358" s="76"/>
      <c r="CXO358" s="76"/>
      <c r="CXP358" s="76"/>
      <c r="CXQ358" s="76"/>
      <c r="CXR358" s="76"/>
      <c r="CXS358" s="76"/>
      <c r="CXT358" s="76"/>
      <c r="CXU358" s="76"/>
      <c r="CXV358" s="76"/>
      <c r="CXW358" s="76"/>
      <c r="CXX358" s="76"/>
      <c r="CXY358" s="76"/>
      <c r="CXZ358" s="76"/>
      <c r="CYA358" s="76"/>
      <c r="CYB358" s="76"/>
      <c r="CYC358" s="76"/>
      <c r="CYD358" s="76"/>
      <c r="CYE358" s="76"/>
      <c r="CYF358" s="76"/>
      <c r="CYG358" s="76"/>
      <c r="CYH358" s="76"/>
      <c r="CYI358" s="76"/>
      <c r="CYJ358" s="76"/>
      <c r="CYK358" s="76"/>
      <c r="CYL358" s="76"/>
      <c r="CYM358" s="76"/>
      <c r="CYN358" s="76"/>
      <c r="CYO358" s="76"/>
      <c r="CYP358" s="76"/>
      <c r="CYQ358" s="76"/>
      <c r="CYR358" s="76"/>
      <c r="CYS358" s="76"/>
      <c r="CYT358" s="76"/>
      <c r="CYU358" s="76"/>
      <c r="CYV358" s="76"/>
      <c r="CYW358" s="76"/>
      <c r="CYX358" s="76"/>
      <c r="CYY358" s="76"/>
      <c r="CYZ358" s="76"/>
      <c r="CZA358" s="76"/>
      <c r="CZB358" s="76"/>
      <c r="CZC358" s="76"/>
      <c r="CZD358" s="76"/>
      <c r="CZE358" s="76"/>
      <c r="CZF358" s="76"/>
      <c r="CZG358" s="76"/>
      <c r="CZH358" s="76"/>
      <c r="CZI358" s="76"/>
      <c r="CZJ358" s="76"/>
      <c r="CZK358" s="76"/>
      <c r="CZL358" s="76"/>
      <c r="CZM358" s="76"/>
      <c r="CZN358" s="76"/>
      <c r="CZO358" s="76"/>
      <c r="CZP358" s="76"/>
      <c r="CZQ358" s="76"/>
      <c r="CZR358" s="76"/>
      <c r="CZS358" s="76"/>
      <c r="CZT358" s="76"/>
      <c r="CZU358" s="76"/>
      <c r="CZV358" s="76"/>
      <c r="CZW358" s="76"/>
      <c r="CZX358" s="76"/>
      <c r="CZY358" s="76"/>
      <c r="CZZ358" s="76"/>
      <c r="DAA358" s="76"/>
      <c r="DAB358" s="76"/>
      <c r="DAC358" s="76"/>
      <c r="DAD358" s="76"/>
      <c r="DAE358" s="76"/>
      <c r="DAF358" s="76"/>
      <c r="DAG358" s="76"/>
      <c r="DAH358" s="76"/>
      <c r="DAI358" s="76"/>
      <c r="DAJ358" s="76"/>
      <c r="DAK358" s="76"/>
      <c r="DAL358" s="76"/>
      <c r="DAM358" s="76"/>
      <c r="DAN358" s="76"/>
      <c r="DAO358" s="76"/>
      <c r="DAP358" s="76"/>
      <c r="DAQ358" s="76"/>
      <c r="DAR358" s="76"/>
      <c r="DAS358" s="76"/>
      <c r="DAT358" s="76"/>
      <c r="DAU358" s="76"/>
      <c r="DAV358" s="76"/>
      <c r="DAW358" s="76"/>
      <c r="DAX358" s="76"/>
      <c r="DAY358" s="76"/>
      <c r="DAZ358" s="76"/>
      <c r="DBA358" s="76"/>
      <c r="DBB358" s="76"/>
      <c r="DBC358" s="76"/>
      <c r="DBD358" s="76"/>
      <c r="DBE358" s="76"/>
      <c r="DBF358" s="76"/>
      <c r="DBG358" s="76"/>
      <c r="DBH358" s="76"/>
      <c r="DBI358" s="76"/>
      <c r="DBJ358" s="76"/>
      <c r="DBK358" s="76"/>
      <c r="DBL358" s="76"/>
      <c r="DBM358" s="76"/>
      <c r="DBN358" s="76"/>
      <c r="DBO358" s="76"/>
      <c r="DBP358" s="76"/>
      <c r="DBQ358" s="76"/>
      <c r="DBR358" s="76"/>
      <c r="DBS358" s="76"/>
      <c r="DBT358" s="76"/>
      <c r="DBU358" s="76"/>
      <c r="DBV358" s="76"/>
      <c r="DBW358" s="76"/>
      <c r="DBX358" s="76"/>
      <c r="DBY358" s="76"/>
      <c r="DBZ358" s="76"/>
      <c r="DCA358" s="76"/>
      <c r="DCB358" s="76"/>
      <c r="DCC358" s="76"/>
      <c r="DCD358" s="76"/>
      <c r="DCE358" s="76"/>
      <c r="DCF358" s="76"/>
      <c r="DCG358" s="76"/>
      <c r="DCH358" s="76"/>
      <c r="DCI358" s="76"/>
      <c r="DCJ358" s="76"/>
      <c r="DCK358" s="76"/>
      <c r="DCL358" s="76"/>
      <c r="DCM358" s="76"/>
      <c r="DCN358" s="76"/>
      <c r="DCO358" s="76"/>
      <c r="DCP358" s="76"/>
      <c r="DCQ358" s="76"/>
      <c r="DCR358" s="76"/>
      <c r="DCS358" s="76"/>
      <c r="DCT358" s="76"/>
      <c r="DCU358" s="76"/>
      <c r="DCV358" s="76"/>
      <c r="DCW358" s="76"/>
      <c r="DCX358" s="76"/>
      <c r="DCY358" s="76"/>
      <c r="DCZ358" s="76"/>
      <c r="DDA358" s="76"/>
      <c r="DDB358" s="76"/>
      <c r="DDC358" s="76"/>
      <c r="DDD358" s="76"/>
      <c r="DDE358" s="76"/>
      <c r="DDF358" s="76"/>
      <c r="DDG358" s="76"/>
      <c r="DDH358" s="76"/>
      <c r="DDI358" s="76"/>
      <c r="DDJ358" s="76"/>
      <c r="DDK358" s="76"/>
      <c r="DDL358" s="76"/>
      <c r="DDM358" s="76"/>
      <c r="DDN358" s="76"/>
      <c r="DDO358" s="76"/>
      <c r="DDP358" s="76"/>
      <c r="DDQ358" s="76"/>
      <c r="DDR358" s="76"/>
      <c r="DDS358" s="76"/>
      <c r="DDT358" s="76"/>
      <c r="DDU358" s="76"/>
      <c r="DDV358" s="76"/>
      <c r="DDW358" s="76"/>
      <c r="DDX358" s="76"/>
      <c r="DDY358" s="76"/>
      <c r="DDZ358" s="76"/>
      <c r="DEA358" s="76"/>
      <c r="DEB358" s="76"/>
      <c r="DEC358" s="76"/>
      <c r="DED358" s="76"/>
      <c r="DEE358" s="76"/>
      <c r="DEF358" s="76"/>
      <c r="DEG358" s="76"/>
      <c r="DEH358" s="76"/>
      <c r="DEI358" s="76"/>
      <c r="DEJ358" s="76"/>
      <c r="DEK358" s="76"/>
      <c r="DEL358" s="76"/>
      <c r="DEM358" s="76"/>
      <c r="DEN358" s="76"/>
      <c r="DEO358" s="76"/>
      <c r="DEP358" s="76"/>
      <c r="DEQ358" s="76"/>
      <c r="DER358" s="76"/>
      <c r="DES358" s="76"/>
      <c r="DET358" s="76"/>
      <c r="DEU358" s="76"/>
      <c r="DEV358" s="76"/>
      <c r="DEW358" s="76"/>
      <c r="DEX358" s="76"/>
      <c r="DEY358" s="76"/>
      <c r="DEZ358" s="76"/>
      <c r="DFA358" s="76"/>
      <c r="DFB358" s="76"/>
      <c r="DFC358" s="76"/>
      <c r="DFD358" s="76"/>
      <c r="DFE358" s="76"/>
      <c r="DFF358" s="76"/>
      <c r="DFG358" s="76"/>
      <c r="DFH358" s="76"/>
      <c r="DFI358" s="76"/>
      <c r="DFJ358" s="76"/>
      <c r="DFK358" s="76"/>
      <c r="DFL358" s="76"/>
      <c r="DFM358" s="76"/>
      <c r="DFN358" s="76"/>
      <c r="DFO358" s="76"/>
      <c r="DFP358" s="76"/>
      <c r="DFQ358" s="76"/>
      <c r="DFR358" s="76"/>
      <c r="DFS358" s="76"/>
      <c r="DFT358" s="76"/>
      <c r="DFU358" s="76"/>
      <c r="DFV358" s="76"/>
      <c r="DFW358" s="76"/>
      <c r="DFX358" s="76"/>
      <c r="DFY358" s="76"/>
      <c r="DFZ358" s="76"/>
      <c r="DGA358" s="76"/>
      <c r="DGB358" s="76"/>
      <c r="DGC358" s="76"/>
      <c r="DGD358" s="76"/>
      <c r="DGE358" s="76"/>
      <c r="DGF358" s="76"/>
      <c r="DGG358" s="76"/>
      <c r="DGH358" s="76"/>
      <c r="DGI358" s="76"/>
      <c r="DGJ358" s="76"/>
      <c r="DGK358" s="76"/>
      <c r="DGL358" s="76"/>
      <c r="DGM358" s="76"/>
      <c r="DGN358" s="76"/>
      <c r="DGO358" s="76"/>
      <c r="DGP358" s="76"/>
      <c r="DGQ358" s="76"/>
      <c r="DGR358" s="76"/>
      <c r="DGS358" s="76"/>
      <c r="DGT358" s="76"/>
      <c r="DGU358" s="76"/>
      <c r="DGV358" s="76"/>
      <c r="DGW358" s="76"/>
      <c r="DGX358" s="76"/>
      <c r="DGY358" s="76"/>
      <c r="DGZ358" s="76"/>
      <c r="DHA358" s="76"/>
      <c r="DHB358" s="76"/>
      <c r="DHC358" s="76"/>
      <c r="DHD358" s="76"/>
      <c r="DHE358" s="76"/>
      <c r="DHF358" s="76"/>
      <c r="DHG358" s="76"/>
      <c r="DHH358" s="76"/>
      <c r="DHI358" s="76"/>
      <c r="DHJ358" s="76"/>
      <c r="DHK358" s="76"/>
      <c r="DHL358" s="76"/>
      <c r="DHM358" s="76"/>
      <c r="DHN358" s="76"/>
      <c r="DHO358" s="76"/>
      <c r="DHP358" s="76"/>
      <c r="DHQ358" s="76"/>
      <c r="DHR358" s="76"/>
      <c r="DHS358" s="76"/>
      <c r="DHT358" s="76"/>
      <c r="DHU358" s="76"/>
      <c r="DHV358" s="76"/>
      <c r="DHW358" s="76"/>
      <c r="DHX358" s="76"/>
      <c r="DHY358" s="76"/>
      <c r="DHZ358" s="76"/>
      <c r="DIA358" s="76"/>
      <c r="DIB358" s="76"/>
      <c r="DIC358" s="76"/>
      <c r="DID358" s="76"/>
      <c r="DIE358" s="76"/>
      <c r="DIF358" s="76"/>
      <c r="DIG358" s="76"/>
      <c r="DIH358" s="76"/>
      <c r="DII358" s="76"/>
      <c r="DIJ358" s="76"/>
      <c r="DIK358" s="76"/>
      <c r="DIL358" s="76"/>
      <c r="DIM358" s="76"/>
      <c r="DIN358" s="76"/>
      <c r="DIO358" s="76"/>
      <c r="DIP358" s="76"/>
      <c r="DIQ358" s="76"/>
      <c r="DIR358" s="76"/>
      <c r="DIS358" s="76"/>
      <c r="DIT358" s="76"/>
      <c r="DIU358" s="76"/>
      <c r="DIV358" s="76"/>
      <c r="DIW358" s="76"/>
      <c r="DIX358" s="76"/>
      <c r="DIY358" s="76"/>
      <c r="DIZ358" s="76"/>
      <c r="DJA358" s="76"/>
      <c r="DJB358" s="76"/>
      <c r="DJC358" s="76"/>
      <c r="DJD358" s="76"/>
      <c r="DJE358" s="76"/>
      <c r="DJF358" s="76"/>
      <c r="DJG358" s="76"/>
      <c r="DJH358" s="76"/>
      <c r="DJI358" s="76"/>
      <c r="DJJ358" s="76"/>
      <c r="DJK358" s="76"/>
      <c r="DJL358" s="76"/>
      <c r="DJM358" s="76"/>
      <c r="DJN358" s="76"/>
      <c r="DJO358" s="76"/>
      <c r="DJP358" s="76"/>
      <c r="DJQ358" s="76"/>
      <c r="DJR358" s="76"/>
      <c r="DJS358" s="76"/>
      <c r="DJT358" s="76"/>
      <c r="DJU358" s="76"/>
      <c r="DJV358" s="76"/>
      <c r="DJW358" s="76"/>
      <c r="DJX358" s="76"/>
      <c r="DJY358" s="76"/>
      <c r="DJZ358" s="76"/>
      <c r="DKA358" s="76"/>
      <c r="DKB358" s="76"/>
      <c r="DKC358" s="76"/>
      <c r="DKD358" s="76"/>
      <c r="DKE358" s="76"/>
      <c r="DKF358" s="76"/>
      <c r="DKG358" s="76"/>
      <c r="DKH358" s="76"/>
      <c r="DKI358" s="76"/>
      <c r="DKJ358" s="76"/>
      <c r="DKK358" s="76"/>
      <c r="DKL358" s="76"/>
      <c r="DKM358" s="76"/>
      <c r="DKN358" s="76"/>
      <c r="DKO358" s="76"/>
      <c r="DKP358" s="76"/>
      <c r="DKQ358" s="76"/>
      <c r="DKR358" s="76"/>
      <c r="DKS358" s="76"/>
      <c r="DKT358" s="76"/>
      <c r="DKU358" s="76"/>
      <c r="DKV358" s="76"/>
      <c r="DKW358" s="76"/>
      <c r="DKX358" s="76"/>
      <c r="DKY358" s="76"/>
      <c r="DKZ358" s="76"/>
      <c r="DLA358" s="76"/>
      <c r="DLB358" s="76"/>
      <c r="DLC358" s="76"/>
      <c r="DLD358" s="76"/>
      <c r="DLE358" s="76"/>
      <c r="DLF358" s="76"/>
      <c r="DLG358" s="76"/>
      <c r="DLH358" s="76"/>
      <c r="DLI358" s="76"/>
      <c r="DLJ358" s="76"/>
      <c r="DLK358" s="76"/>
      <c r="DLL358" s="76"/>
      <c r="DLM358" s="76"/>
      <c r="DLN358" s="76"/>
      <c r="DLO358" s="76"/>
      <c r="DLP358" s="76"/>
      <c r="DLQ358" s="76"/>
      <c r="DLR358" s="76"/>
      <c r="DLS358" s="76"/>
      <c r="DLT358" s="76"/>
      <c r="DLU358" s="76"/>
      <c r="DLV358" s="76"/>
      <c r="DLW358" s="76"/>
      <c r="DLX358" s="76"/>
      <c r="DLY358" s="76"/>
      <c r="DLZ358" s="76"/>
      <c r="DMA358" s="76"/>
      <c r="DMB358" s="76"/>
      <c r="DMC358" s="76"/>
      <c r="DMD358" s="76"/>
      <c r="DME358" s="76"/>
      <c r="DMF358" s="76"/>
      <c r="DMG358" s="76"/>
      <c r="DMH358" s="76"/>
      <c r="DMI358" s="76"/>
      <c r="DMJ358" s="76"/>
      <c r="DMK358" s="76"/>
      <c r="DML358" s="76"/>
      <c r="DMM358" s="76"/>
      <c r="DMN358" s="76"/>
      <c r="DMO358" s="76"/>
      <c r="DMP358" s="76"/>
      <c r="DMQ358" s="76"/>
      <c r="DMR358" s="76"/>
      <c r="DMS358" s="76"/>
      <c r="DMT358" s="76"/>
      <c r="DMU358" s="76"/>
      <c r="DMV358" s="76"/>
      <c r="DMW358" s="76"/>
      <c r="DMX358" s="76"/>
      <c r="DMY358" s="76"/>
      <c r="DMZ358" s="76"/>
      <c r="DNA358" s="76"/>
      <c r="DNB358" s="76"/>
      <c r="DNC358" s="76"/>
      <c r="DND358" s="76"/>
      <c r="DNE358" s="76"/>
      <c r="DNF358" s="76"/>
      <c r="DNG358" s="76"/>
      <c r="DNH358" s="76"/>
      <c r="DNI358" s="76"/>
      <c r="DNJ358" s="76"/>
      <c r="DNK358" s="76"/>
      <c r="DNL358" s="76"/>
      <c r="DNM358" s="76"/>
      <c r="DNN358" s="76"/>
      <c r="DNO358" s="76"/>
      <c r="DNP358" s="76"/>
      <c r="DNQ358" s="76"/>
      <c r="DNR358" s="76"/>
      <c r="DNS358" s="76"/>
      <c r="DNT358" s="76"/>
      <c r="DNU358" s="76"/>
      <c r="DNV358" s="76"/>
      <c r="DNW358" s="76"/>
      <c r="DNX358" s="76"/>
      <c r="DNY358" s="76"/>
      <c r="DNZ358" s="76"/>
      <c r="DOA358" s="76"/>
      <c r="DOB358" s="76"/>
      <c r="DOC358" s="76"/>
      <c r="DOD358" s="76"/>
      <c r="DOE358" s="76"/>
      <c r="DOF358" s="76"/>
      <c r="DOG358" s="76"/>
      <c r="DOH358" s="76"/>
      <c r="DOI358" s="76"/>
      <c r="DOJ358" s="76"/>
      <c r="DOK358" s="76"/>
      <c r="DOL358" s="76"/>
      <c r="DOM358" s="76"/>
      <c r="DON358" s="76"/>
      <c r="DOO358" s="76"/>
      <c r="DOP358" s="76"/>
      <c r="DOQ358" s="76"/>
      <c r="DOR358" s="76"/>
      <c r="DOS358" s="76"/>
      <c r="DOT358" s="76"/>
      <c r="DOU358" s="76"/>
      <c r="DOV358" s="76"/>
      <c r="DOW358" s="76"/>
      <c r="DOX358" s="76"/>
      <c r="DOY358" s="76"/>
      <c r="DOZ358" s="76"/>
      <c r="DPA358" s="76"/>
      <c r="DPB358" s="76"/>
      <c r="DPC358" s="76"/>
      <c r="DPD358" s="76"/>
      <c r="DPE358" s="76"/>
      <c r="DPF358" s="76"/>
      <c r="DPG358" s="76"/>
      <c r="DPH358" s="76"/>
      <c r="DPI358" s="76"/>
      <c r="DPJ358" s="76"/>
      <c r="DPK358" s="76"/>
      <c r="DPL358" s="76"/>
      <c r="DPM358" s="76"/>
      <c r="DPN358" s="76"/>
      <c r="DPO358" s="76"/>
      <c r="DPP358" s="76"/>
      <c r="DPQ358" s="76"/>
      <c r="DPR358" s="76"/>
      <c r="DPS358" s="76"/>
      <c r="DPT358" s="76"/>
      <c r="DPU358" s="76"/>
      <c r="DPV358" s="76"/>
      <c r="DPW358" s="76"/>
      <c r="DPX358" s="76"/>
      <c r="DPY358" s="76"/>
      <c r="DPZ358" s="76"/>
      <c r="DQA358" s="76"/>
      <c r="DQB358" s="76"/>
      <c r="DQC358" s="76"/>
      <c r="DQD358" s="76"/>
      <c r="DQE358" s="76"/>
      <c r="DQF358" s="76"/>
      <c r="DQG358" s="76"/>
      <c r="DQH358" s="76"/>
      <c r="DQI358" s="76"/>
      <c r="DQJ358" s="76"/>
      <c r="DQK358" s="76"/>
      <c r="DQL358" s="76"/>
      <c r="DQM358" s="76"/>
      <c r="DQN358" s="76"/>
      <c r="DQO358" s="76"/>
      <c r="DQP358" s="76"/>
      <c r="DQQ358" s="76"/>
      <c r="DQR358" s="76"/>
      <c r="DQS358" s="76"/>
      <c r="DQT358" s="76"/>
      <c r="DQU358" s="76"/>
      <c r="DQV358" s="76"/>
      <c r="DQW358" s="76"/>
      <c r="DQX358" s="76"/>
      <c r="DQY358" s="76"/>
      <c r="DQZ358" s="76"/>
      <c r="DRA358" s="76"/>
      <c r="DRB358" s="76"/>
      <c r="DRC358" s="76"/>
      <c r="DRD358" s="76"/>
      <c r="DRE358" s="76"/>
      <c r="DRF358" s="76"/>
      <c r="DRG358" s="76"/>
      <c r="DRH358" s="76"/>
      <c r="DRI358" s="76"/>
      <c r="DRJ358" s="76"/>
      <c r="DRK358" s="76"/>
      <c r="DRL358" s="76"/>
      <c r="DRM358" s="76"/>
      <c r="DRN358" s="76"/>
      <c r="DRO358" s="76"/>
      <c r="DRP358" s="76"/>
      <c r="DRQ358" s="76"/>
      <c r="DRR358" s="76"/>
      <c r="DRS358" s="76"/>
      <c r="DRT358" s="76"/>
      <c r="DRU358" s="76"/>
      <c r="DRV358" s="76"/>
      <c r="DRW358" s="76"/>
      <c r="DRX358" s="76"/>
      <c r="DRY358" s="76"/>
      <c r="DRZ358" s="76"/>
      <c r="DSA358" s="76"/>
      <c r="DSB358" s="76"/>
      <c r="DSC358" s="76"/>
      <c r="DSD358" s="76"/>
      <c r="DSE358" s="76"/>
      <c r="DSF358" s="76"/>
      <c r="DSG358" s="76"/>
      <c r="DSH358" s="76"/>
      <c r="DSI358" s="76"/>
      <c r="DSJ358" s="76"/>
      <c r="DSK358" s="76"/>
      <c r="DSL358" s="76"/>
      <c r="DSM358" s="76"/>
      <c r="DSN358" s="76"/>
      <c r="DSO358" s="76"/>
      <c r="DSP358" s="76"/>
      <c r="DSQ358" s="76"/>
      <c r="DSR358" s="76"/>
      <c r="DSS358" s="76"/>
      <c r="DST358" s="76"/>
      <c r="DSU358" s="76"/>
      <c r="DSV358" s="76"/>
      <c r="DSW358" s="76"/>
      <c r="DSX358" s="76"/>
      <c r="DSY358" s="76"/>
      <c r="DSZ358" s="76"/>
      <c r="DTA358" s="76"/>
      <c r="DTB358" s="76"/>
      <c r="DTC358" s="76"/>
      <c r="DTD358" s="76"/>
      <c r="DTE358" s="76"/>
      <c r="DTF358" s="76"/>
      <c r="DTG358" s="76"/>
      <c r="DTH358" s="76"/>
      <c r="DTI358" s="76"/>
      <c r="DTJ358" s="76"/>
      <c r="DTK358" s="76"/>
      <c r="DTL358" s="76"/>
      <c r="DTM358" s="76"/>
      <c r="DTN358" s="76"/>
      <c r="DTO358" s="76"/>
      <c r="DTP358" s="76"/>
      <c r="DTQ358" s="76"/>
      <c r="DTR358" s="76"/>
      <c r="DTS358" s="76"/>
      <c r="DTT358" s="76"/>
      <c r="DTU358" s="76"/>
      <c r="DTV358" s="76"/>
      <c r="DTW358" s="76"/>
      <c r="DTX358" s="76"/>
      <c r="DTY358" s="76"/>
      <c r="DTZ358" s="76"/>
      <c r="DUA358" s="76"/>
      <c r="DUB358" s="76"/>
      <c r="DUC358" s="76"/>
      <c r="DUD358" s="76"/>
      <c r="DUE358" s="76"/>
      <c r="DUF358" s="76"/>
      <c r="DUG358" s="76"/>
      <c r="DUH358" s="76"/>
      <c r="DUI358" s="76"/>
      <c r="DUJ358" s="76"/>
      <c r="DUK358" s="76"/>
      <c r="DUL358" s="76"/>
      <c r="DUM358" s="76"/>
      <c r="DUN358" s="76"/>
      <c r="DUO358" s="76"/>
      <c r="DUP358" s="76"/>
      <c r="DUQ358" s="76"/>
      <c r="DUR358" s="76"/>
      <c r="DUS358" s="76"/>
      <c r="DUT358" s="76"/>
      <c r="DUU358" s="76"/>
      <c r="DUV358" s="76"/>
      <c r="DUW358" s="76"/>
      <c r="DUX358" s="76"/>
      <c r="DUY358" s="76"/>
      <c r="DUZ358" s="76"/>
      <c r="DVA358" s="76"/>
      <c r="DVB358" s="76"/>
      <c r="DVC358" s="76"/>
      <c r="DVD358" s="76"/>
      <c r="DVE358" s="76"/>
      <c r="DVF358" s="76"/>
      <c r="DVG358" s="76"/>
      <c r="DVH358" s="76"/>
      <c r="DVI358" s="76"/>
      <c r="DVJ358" s="76"/>
      <c r="DVK358" s="76"/>
      <c r="DVL358" s="76"/>
      <c r="DVM358" s="76"/>
      <c r="DVN358" s="76"/>
      <c r="DVO358" s="76"/>
      <c r="DVP358" s="76"/>
      <c r="DVQ358" s="76"/>
      <c r="DVR358" s="76"/>
      <c r="DVS358" s="76"/>
      <c r="DVT358" s="76"/>
      <c r="DVU358" s="76"/>
      <c r="DVV358" s="76"/>
      <c r="DVW358" s="76"/>
      <c r="DVX358" s="76"/>
      <c r="DVY358" s="76"/>
      <c r="DVZ358" s="76"/>
      <c r="DWA358" s="76"/>
      <c r="DWB358" s="76"/>
      <c r="DWC358" s="76"/>
      <c r="DWD358" s="76"/>
      <c r="DWE358" s="76"/>
      <c r="DWF358" s="76"/>
      <c r="DWG358" s="76"/>
      <c r="DWH358" s="76"/>
      <c r="DWI358" s="76"/>
      <c r="DWJ358" s="76"/>
      <c r="DWK358" s="76"/>
      <c r="DWL358" s="76"/>
      <c r="DWM358" s="76"/>
      <c r="DWN358" s="76"/>
      <c r="DWO358" s="76"/>
      <c r="DWP358" s="76"/>
      <c r="DWQ358" s="76"/>
      <c r="DWR358" s="76"/>
      <c r="DWS358" s="76"/>
      <c r="DWT358" s="76"/>
      <c r="DWU358" s="76"/>
      <c r="DWV358" s="76"/>
      <c r="DWW358" s="76"/>
      <c r="DWX358" s="76"/>
      <c r="DWY358" s="76"/>
      <c r="DWZ358" s="76"/>
      <c r="DXA358" s="76"/>
      <c r="DXB358" s="76"/>
      <c r="DXC358" s="76"/>
      <c r="DXD358" s="76"/>
      <c r="DXE358" s="76"/>
      <c r="DXF358" s="76"/>
      <c r="DXG358" s="76"/>
      <c r="DXH358" s="76"/>
      <c r="DXI358" s="76"/>
      <c r="DXJ358" s="76"/>
      <c r="DXK358" s="76"/>
      <c r="DXL358" s="76"/>
      <c r="DXM358" s="76"/>
      <c r="DXN358" s="76"/>
      <c r="DXO358" s="76"/>
      <c r="DXP358" s="76"/>
      <c r="DXQ358" s="76"/>
      <c r="DXR358" s="76"/>
      <c r="DXS358" s="76"/>
      <c r="DXT358" s="76"/>
      <c r="DXU358" s="76"/>
      <c r="DXV358" s="76"/>
      <c r="DXW358" s="76"/>
      <c r="DXX358" s="76"/>
      <c r="DXY358" s="76"/>
      <c r="DXZ358" s="76"/>
      <c r="DYA358" s="76"/>
      <c r="DYB358" s="76"/>
      <c r="DYC358" s="76"/>
      <c r="DYD358" s="76"/>
      <c r="DYE358" s="76"/>
      <c r="DYF358" s="76"/>
      <c r="DYG358" s="76"/>
      <c r="DYH358" s="76"/>
      <c r="DYI358" s="76"/>
      <c r="DYJ358" s="76"/>
      <c r="DYK358" s="76"/>
      <c r="DYL358" s="76"/>
      <c r="DYM358" s="76"/>
      <c r="DYN358" s="76"/>
      <c r="DYO358" s="76"/>
      <c r="DYP358" s="76"/>
      <c r="DYQ358" s="76"/>
      <c r="DYR358" s="76"/>
      <c r="DYS358" s="76"/>
      <c r="DYT358" s="76"/>
      <c r="DYU358" s="76"/>
      <c r="DYV358" s="76"/>
      <c r="DYW358" s="76"/>
      <c r="DYX358" s="76"/>
      <c r="DYY358" s="76"/>
      <c r="DYZ358" s="76"/>
      <c r="DZA358" s="76"/>
      <c r="DZB358" s="76"/>
      <c r="DZC358" s="76"/>
      <c r="DZD358" s="76"/>
      <c r="DZE358" s="76"/>
      <c r="DZF358" s="76"/>
      <c r="DZG358" s="76"/>
      <c r="DZH358" s="76"/>
      <c r="DZI358" s="76"/>
      <c r="DZJ358" s="76"/>
      <c r="DZK358" s="76"/>
      <c r="DZL358" s="76"/>
      <c r="DZM358" s="76"/>
      <c r="DZN358" s="76"/>
      <c r="DZO358" s="76"/>
      <c r="DZP358" s="76"/>
      <c r="DZQ358" s="76"/>
      <c r="DZR358" s="76"/>
      <c r="DZS358" s="76"/>
      <c r="DZT358" s="76"/>
      <c r="DZU358" s="76"/>
      <c r="DZV358" s="76"/>
      <c r="DZW358" s="76"/>
      <c r="DZX358" s="76"/>
      <c r="DZY358" s="76"/>
      <c r="DZZ358" s="76"/>
      <c r="EAA358" s="76"/>
      <c r="EAB358" s="76"/>
      <c r="EAC358" s="76"/>
      <c r="EAD358" s="76"/>
      <c r="EAE358" s="76"/>
      <c r="EAF358" s="76"/>
      <c r="EAG358" s="76"/>
      <c r="EAH358" s="76"/>
      <c r="EAI358" s="76"/>
      <c r="EAJ358" s="76"/>
      <c r="EAK358" s="76"/>
      <c r="EAL358" s="76"/>
      <c r="EAM358" s="76"/>
      <c r="EAN358" s="76"/>
      <c r="EAO358" s="76"/>
      <c r="EAP358" s="76"/>
      <c r="EAQ358" s="76"/>
      <c r="EAR358" s="76"/>
      <c r="EAS358" s="76"/>
      <c r="EAT358" s="76"/>
      <c r="EAU358" s="76"/>
      <c r="EAV358" s="76"/>
      <c r="EAW358" s="76"/>
      <c r="EAX358" s="76"/>
      <c r="EAY358" s="76"/>
      <c r="EAZ358" s="76"/>
      <c r="EBA358" s="76"/>
      <c r="EBB358" s="76"/>
      <c r="EBC358" s="76"/>
      <c r="EBD358" s="76"/>
      <c r="EBE358" s="76"/>
      <c r="EBF358" s="76"/>
      <c r="EBG358" s="76"/>
      <c r="EBH358" s="76"/>
      <c r="EBI358" s="76"/>
      <c r="EBJ358" s="76"/>
      <c r="EBK358" s="76"/>
      <c r="EBL358" s="76"/>
      <c r="EBM358" s="76"/>
      <c r="EBN358" s="76"/>
      <c r="EBO358" s="76"/>
      <c r="EBP358" s="76"/>
      <c r="EBQ358" s="76"/>
      <c r="EBR358" s="76"/>
      <c r="EBS358" s="76"/>
      <c r="EBT358" s="76"/>
      <c r="EBU358" s="76"/>
      <c r="EBV358" s="76"/>
      <c r="EBW358" s="76"/>
      <c r="EBX358" s="76"/>
      <c r="EBY358" s="76"/>
      <c r="EBZ358" s="76"/>
      <c r="ECA358" s="76"/>
      <c r="ECB358" s="76"/>
      <c r="ECC358" s="76"/>
      <c r="ECD358" s="76"/>
      <c r="ECE358" s="76"/>
      <c r="ECF358" s="76"/>
      <c r="ECG358" s="76"/>
      <c r="ECH358" s="76"/>
      <c r="ECI358" s="76"/>
      <c r="ECJ358" s="76"/>
      <c r="ECK358" s="76"/>
      <c r="ECL358" s="76"/>
      <c r="ECM358" s="76"/>
      <c r="ECN358" s="76"/>
      <c r="ECO358" s="76"/>
      <c r="ECP358" s="76"/>
      <c r="ECQ358" s="76"/>
      <c r="ECR358" s="76"/>
      <c r="ECS358" s="76"/>
      <c r="ECT358" s="76"/>
      <c r="ECU358" s="76"/>
      <c r="ECV358" s="76"/>
      <c r="ECW358" s="76"/>
      <c r="ECX358" s="76"/>
      <c r="ECY358" s="76"/>
      <c r="ECZ358" s="76"/>
      <c r="EDA358" s="76"/>
      <c r="EDB358" s="76"/>
      <c r="EDC358" s="76"/>
      <c r="EDD358" s="76"/>
      <c r="EDE358" s="76"/>
      <c r="EDF358" s="76"/>
      <c r="EDG358" s="76"/>
      <c r="EDH358" s="76"/>
      <c r="EDI358" s="76"/>
      <c r="EDJ358" s="76"/>
      <c r="EDK358" s="76"/>
      <c r="EDL358" s="76"/>
      <c r="EDM358" s="76"/>
      <c r="EDN358" s="76"/>
      <c r="EDO358" s="76"/>
      <c r="EDP358" s="76"/>
      <c r="EDQ358" s="76"/>
      <c r="EDR358" s="76"/>
      <c r="EDS358" s="76"/>
      <c r="EDT358" s="76"/>
      <c r="EDU358" s="76"/>
      <c r="EDV358" s="76"/>
      <c r="EDW358" s="76"/>
      <c r="EDX358" s="76"/>
      <c r="EDY358" s="76"/>
      <c r="EDZ358" s="76"/>
      <c r="EEA358" s="76"/>
      <c r="EEB358" s="76"/>
      <c r="EEC358" s="76"/>
      <c r="EED358" s="76"/>
      <c r="EEE358" s="76"/>
      <c r="EEF358" s="76"/>
      <c r="EEG358" s="76"/>
      <c r="EEH358" s="76"/>
      <c r="EEI358" s="76"/>
      <c r="EEJ358" s="76"/>
      <c r="EEK358" s="76"/>
      <c r="EEL358" s="76"/>
      <c r="EEM358" s="76"/>
      <c r="EEN358" s="76"/>
      <c r="EEO358" s="76"/>
      <c r="EEP358" s="76"/>
      <c r="EEQ358" s="76"/>
      <c r="EER358" s="76"/>
      <c r="EES358" s="76"/>
      <c r="EET358" s="76"/>
      <c r="EEU358" s="76"/>
      <c r="EEV358" s="76"/>
      <c r="EEW358" s="76"/>
      <c r="EEX358" s="76"/>
      <c r="EEY358" s="76"/>
      <c r="EEZ358" s="76"/>
      <c r="EFA358" s="76"/>
      <c r="EFB358" s="76"/>
      <c r="EFC358" s="76"/>
      <c r="EFD358" s="76"/>
      <c r="EFE358" s="76"/>
      <c r="EFF358" s="76"/>
      <c r="EFG358" s="76"/>
      <c r="EFH358" s="76"/>
      <c r="EFI358" s="76"/>
      <c r="EFJ358" s="76"/>
      <c r="EFK358" s="76"/>
      <c r="EFL358" s="76"/>
      <c r="EFM358" s="76"/>
      <c r="EFN358" s="76"/>
      <c r="EFO358" s="76"/>
      <c r="EFP358" s="76"/>
      <c r="EFQ358" s="76"/>
      <c r="EFR358" s="76"/>
      <c r="EFS358" s="76"/>
      <c r="EFT358" s="76"/>
      <c r="EFU358" s="76"/>
      <c r="EFV358" s="76"/>
      <c r="EFW358" s="76"/>
      <c r="EFX358" s="76"/>
      <c r="EFY358" s="76"/>
      <c r="EFZ358" s="76"/>
      <c r="EGA358" s="76"/>
      <c r="EGB358" s="76"/>
      <c r="EGC358" s="76"/>
      <c r="EGD358" s="76"/>
      <c r="EGE358" s="76"/>
      <c r="EGF358" s="76"/>
      <c r="EGG358" s="76"/>
      <c r="EGH358" s="76"/>
      <c r="EGI358" s="76"/>
      <c r="EGJ358" s="76"/>
      <c r="EGK358" s="76"/>
      <c r="EGL358" s="76"/>
      <c r="EGM358" s="76"/>
      <c r="EGN358" s="76"/>
      <c r="EGO358" s="76"/>
      <c r="EGP358" s="76"/>
      <c r="EGQ358" s="76"/>
      <c r="EGR358" s="76"/>
      <c r="EGS358" s="76"/>
      <c r="EGT358" s="76"/>
      <c r="EGU358" s="76"/>
      <c r="EGV358" s="76"/>
      <c r="EGW358" s="76"/>
      <c r="EGX358" s="76"/>
      <c r="EGY358" s="76"/>
      <c r="EGZ358" s="76"/>
      <c r="EHA358" s="76"/>
      <c r="EHB358" s="76"/>
      <c r="EHC358" s="76"/>
      <c r="EHD358" s="76"/>
      <c r="EHE358" s="76"/>
      <c r="EHF358" s="76"/>
      <c r="EHG358" s="76"/>
      <c r="EHH358" s="76"/>
      <c r="EHI358" s="76"/>
      <c r="EHJ358" s="76"/>
      <c r="EHK358" s="76"/>
      <c r="EHL358" s="76"/>
      <c r="EHM358" s="76"/>
      <c r="EHN358" s="76"/>
      <c r="EHO358" s="76"/>
      <c r="EHP358" s="76"/>
      <c r="EHQ358" s="76"/>
      <c r="EHR358" s="76"/>
      <c r="EHS358" s="76"/>
      <c r="EHT358" s="76"/>
      <c r="EHU358" s="76"/>
      <c r="EHV358" s="76"/>
      <c r="EHW358" s="76"/>
      <c r="EHX358" s="76"/>
      <c r="EHY358" s="76"/>
      <c r="EHZ358" s="76"/>
      <c r="EIA358" s="76"/>
      <c r="EIB358" s="76"/>
      <c r="EIC358" s="76"/>
      <c r="EID358" s="76"/>
      <c r="EIE358" s="76"/>
      <c r="EIF358" s="76"/>
      <c r="EIG358" s="76"/>
      <c r="EIH358" s="76"/>
      <c r="EII358" s="76"/>
      <c r="EIJ358" s="76"/>
      <c r="EIK358" s="76"/>
      <c r="EIL358" s="76"/>
      <c r="EIM358" s="76"/>
      <c r="EIN358" s="76"/>
      <c r="EIO358" s="76"/>
      <c r="EIP358" s="76"/>
      <c r="EIQ358" s="76"/>
      <c r="EIR358" s="76"/>
      <c r="EIS358" s="76"/>
      <c r="EIT358" s="76"/>
      <c r="EIU358" s="76"/>
      <c r="EIV358" s="76"/>
      <c r="EIW358" s="76"/>
      <c r="EIX358" s="76"/>
      <c r="EIY358" s="76"/>
      <c r="EIZ358" s="76"/>
      <c r="EJA358" s="76"/>
      <c r="EJB358" s="76"/>
      <c r="EJC358" s="76"/>
      <c r="EJD358" s="76"/>
      <c r="EJE358" s="76"/>
      <c r="EJF358" s="76"/>
      <c r="EJG358" s="76"/>
      <c r="EJH358" s="76"/>
      <c r="EJI358" s="76"/>
      <c r="EJJ358" s="76"/>
      <c r="EJK358" s="76"/>
      <c r="EJL358" s="76"/>
      <c r="EJM358" s="76"/>
      <c r="EJN358" s="76"/>
      <c r="EJO358" s="76"/>
      <c r="EJP358" s="76"/>
      <c r="EJQ358" s="76"/>
      <c r="EJR358" s="76"/>
      <c r="EJS358" s="76"/>
      <c r="EJT358" s="76"/>
      <c r="EJU358" s="76"/>
      <c r="EJV358" s="76"/>
      <c r="EJW358" s="76"/>
      <c r="EJX358" s="76"/>
      <c r="EJY358" s="76"/>
      <c r="EJZ358" s="76"/>
      <c r="EKA358" s="76"/>
      <c r="EKB358" s="76"/>
      <c r="EKC358" s="76"/>
      <c r="EKD358" s="76"/>
      <c r="EKE358" s="76"/>
      <c r="EKF358" s="76"/>
      <c r="EKG358" s="76"/>
      <c r="EKH358" s="76"/>
      <c r="EKI358" s="76"/>
      <c r="EKJ358" s="76"/>
      <c r="EKK358" s="76"/>
      <c r="EKL358" s="76"/>
      <c r="EKM358" s="76"/>
      <c r="EKN358" s="76"/>
      <c r="EKO358" s="76"/>
      <c r="EKP358" s="76"/>
      <c r="EKQ358" s="76"/>
      <c r="EKR358" s="76"/>
      <c r="EKS358" s="76"/>
      <c r="EKT358" s="76"/>
      <c r="EKU358" s="76"/>
      <c r="EKV358" s="76"/>
      <c r="EKW358" s="76"/>
      <c r="EKX358" s="76"/>
      <c r="EKY358" s="76"/>
      <c r="EKZ358" s="76"/>
      <c r="ELA358" s="76"/>
      <c r="ELB358" s="76"/>
      <c r="ELC358" s="76"/>
      <c r="ELD358" s="76"/>
      <c r="ELE358" s="76"/>
      <c r="ELF358" s="76"/>
      <c r="ELG358" s="76"/>
      <c r="ELH358" s="76"/>
      <c r="ELI358" s="76"/>
      <c r="ELJ358" s="76"/>
      <c r="ELK358" s="76"/>
      <c r="ELL358" s="76"/>
      <c r="ELM358" s="76"/>
      <c r="ELN358" s="76"/>
      <c r="ELO358" s="76"/>
      <c r="ELP358" s="76"/>
      <c r="ELQ358" s="76"/>
      <c r="ELR358" s="76"/>
      <c r="ELS358" s="76"/>
      <c r="ELT358" s="76"/>
      <c r="ELU358" s="76"/>
      <c r="ELV358" s="76"/>
      <c r="ELW358" s="76"/>
      <c r="ELX358" s="76"/>
      <c r="ELY358" s="76"/>
      <c r="ELZ358" s="76"/>
      <c r="EMA358" s="76"/>
      <c r="EMB358" s="76"/>
      <c r="EMC358" s="76"/>
      <c r="EMD358" s="76"/>
      <c r="EME358" s="76"/>
      <c r="EMF358" s="76"/>
      <c r="EMG358" s="76"/>
      <c r="EMH358" s="76"/>
      <c r="EMI358" s="76"/>
      <c r="EMJ358" s="76"/>
      <c r="EMK358" s="76"/>
      <c r="EML358" s="76"/>
      <c r="EMM358" s="76"/>
      <c r="EMN358" s="76"/>
      <c r="EMO358" s="76"/>
      <c r="EMP358" s="76"/>
      <c r="EMQ358" s="76"/>
      <c r="EMR358" s="76"/>
      <c r="EMS358" s="76"/>
      <c r="EMT358" s="76"/>
      <c r="EMU358" s="76"/>
      <c r="EMV358" s="76"/>
      <c r="EMW358" s="76"/>
      <c r="EMX358" s="76"/>
      <c r="EMY358" s="76"/>
      <c r="EMZ358" s="76"/>
      <c r="ENA358" s="76"/>
      <c r="ENB358" s="76"/>
      <c r="ENC358" s="76"/>
      <c r="END358" s="76"/>
      <c r="ENE358" s="76"/>
      <c r="ENF358" s="76"/>
      <c r="ENG358" s="76"/>
      <c r="ENH358" s="76"/>
      <c r="ENI358" s="76"/>
      <c r="ENJ358" s="76"/>
      <c r="ENK358" s="76"/>
      <c r="ENL358" s="76"/>
      <c r="ENM358" s="76"/>
      <c r="ENN358" s="76"/>
      <c r="ENO358" s="76"/>
      <c r="ENP358" s="76"/>
      <c r="ENQ358" s="76"/>
      <c r="ENR358" s="76"/>
      <c r="ENS358" s="76"/>
      <c r="ENT358" s="76"/>
      <c r="ENU358" s="76"/>
      <c r="ENV358" s="76"/>
      <c r="ENW358" s="76"/>
      <c r="ENX358" s="76"/>
      <c r="ENY358" s="76"/>
      <c r="ENZ358" s="76"/>
      <c r="EOA358" s="76"/>
      <c r="EOB358" s="76"/>
      <c r="EOC358" s="76"/>
      <c r="EOD358" s="76"/>
      <c r="EOE358" s="76"/>
      <c r="EOF358" s="76"/>
      <c r="EOG358" s="76"/>
      <c r="EOH358" s="76"/>
      <c r="EOI358" s="76"/>
      <c r="EOJ358" s="76"/>
      <c r="EOK358" s="76"/>
      <c r="EOL358" s="76"/>
      <c r="EOM358" s="76"/>
      <c r="EON358" s="76"/>
      <c r="EOO358" s="76"/>
      <c r="EOP358" s="76"/>
      <c r="EOQ358" s="76"/>
      <c r="EOR358" s="76"/>
      <c r="EOS358" s="76"/>
      <c r="EOT358" s="76"/>
      <c r="EOU358" s="76"/>
      <c r="EOV358" s="76"/>
      <c r="EOW358" s="76"/>
      <c r="EOX358" s="76"/>
      <c r="EOY358" s="76"/>
      <c r="EOZ358" s="76"/>
      <c r="EPA358" s="76"/>
      <c r="EPB358" s="76"/>
      <c r="EPC358" s="76"/>
      <c r="EPD358" s="76"/>
      <c r="EPE358" s="76"/>
      <c r="EPF358" s="76"/>
      <c r="EPG358" s="76"/>
      <c r="EPH358" s="76"/>
      <c r="EPI358" s="76"/>
      <c r="EPJ358" s="76"/>
      <c r="EPK358" s="76"/>
      <c r="EPL358" s="76"/>
      <c r="EPM358" s="76"/>
      <c r="EPN358" s="76"/>
      <c r="EPO358" s="76"/>
      <c r="EPP358" s="76"/>
      <c r="EPQ358" s="76"/>
      <c r="EPR358" s="76"/>
      <c r="EPS358" s="76"/>
      <c r="EPT358" s="76"/>
      <c r="EPU358" s="76"/>
      <c r="EPV358" s="76"/>
      <c r="EPW358" s="76"/>
      <c r="EPX358" s="76"/>
      <c r="EPY358" s="76"/>
      <c r="EPZ358" s="76"/>
      <c r="EQA358" s="76"/>
      <c r="EQB358" s="76"/>
      <c r="EQC358" s="76"/>
      <c r="EQD358" s="76"/>
      <c r="EQE358" s="76"/>
      <c r="EQF358" s="76"/>
      <c r="EQG358" s="76"/>
      <c r="EQH358" s="76"/>
      <c r="EQI358" s="76"/>
      <c r="EQJ358" s="76"/>
      <c r="EQK358" s="76"/>
      <c r="EQL358" s="76"/>
      <c r="EQM358" s="76"/>
      <c r="EQN358" s="76"/>
      <c r="EQO358" s="76"/>
      <c r="EQP358" s="76"/>
      <c r="EQQ358" s="76"/>
      <c r="EQR358" s="76"/>
      <c r="EQS358" s="76"/>
      <c r="EQT358" s="76"/>
      <c r="EQU358" s="76"/>
      <c r="EQV358" s="76"/>
      <c r="EQW358" s="76"/>
      <c r="EQX358" s="76"/>
      <c r="EQY358" s="76"/>
      <c r="EQZ358" s="76"/>
      <c r="ERA358" s="76"/>
      <c r="ERB358" s="76"/>
      <c r="ERC358" s="76"/>
      <c r="ERD358" s="76"/>
      <c r="ERE358" s="76"/>
      <c r="ERF358" s="76"/>
      <c r="ERG358" s="76"/>
      <c r="ERH358" s="76"/>
      <c r="ERI358" s="76"/>
      <c r="ERJ358" s="76"/>
      <c r="ERK358" s="76"/>
      <c r="ERL358" s="76"/>
      <c r="ERM358" s="76"/>
      <c r="ERN358" s="76"/>
      <c r="ERO358" s="76"/>
      <c r="ERP358" s="76"/>
      <c r="ERQ358" s="76"/>
      <c r="ERR358" s="76"/>
      <c r="ERS358" s="76"/>
      <c r="ERT358" s="76"/>
      <c r="ERU358" s="76"/>
      <c r="ERV358" s="76"/>
      <c r="ERW358" s="76"/>
      <c r="ERX358" s="76"/>
      <c r="ERY358" s="76"/>
      <c r="ERZ358" s="76"/>
      <c r="ESA358" s="76"/>
      <c r="ESB358" s="76"/>
      <c r="ESC358" s="76"/>
      <c r="ESD358" s="76"/>
      <c r="ESE358" s="76"/>
      <c r="ESF358" s="76"/>
      <c r="ESG358" s="76"/>
      <c r="ESH358" s="76"/>
      <c r="ESI358" s="76"/>
      <c r="ESJ358" s="76"/>
      <c r="ESK358" s="76"/>
      <c r="ESL358" s="76"/>
      <c r="ESM358" s="76"/>
      <c r="ESN358" s="76"/>
      <c r="ESO358" s="76"/>
      <c r="ESP358" s="76"/>
      <c r="ESQ358" s="76"/>
      <c r="ESR358" s="76"/>
      <c r="ESS358" s="76"/>
      <c r="EST358" s="76"/>
      <c r="ESU358" s="76"/>
      <c r="ESV358" s="76"/>
      <c r="ESW358" s="76"/>
      <c r="ESX358" s="76"/>
      <c r="ESY358" s="76"/>
      <c r="ESZ358" s="76"/>
      <c r="ETA358" s="76"/>
      <c r="ETB358" s="76"/>
      <c r="ETC358" s="76"/>
      <c r="ETD358" s="76"/>
      <c r="ETE358" s="76"/>
      <c r="ETF358" s="76"/>
      <c r="ETG358" s="76"/>
      <c r="ETH358" s="76"/>
      <c r="ETI358" s="76"/>
      <c r="ETJ358" s="76"/>
      <c r="ETK358" s="76"/>
      <c r="ETL358" s="76"/>
      <c r="ETM358" s="76"/>
      <c r="ETN358" s="76"/>
      <c r="ETO358" s="76"/>
      <c r="ETP358" s="76"/>
      <c r="ETQ358" s="76"/>
      <c r="ETR358" s="76"/>
      <c r="ETS358" s="76"/>
      <c r="ETT358" s="76"/>
      <c r="ETU358" s="76"/>
      <c r="ETV358" s="76"/>
      <c r="ETW358" s="76"/>
      <c r="ETX358" s="76"/>
      <c r="ETY358" s="76"/>
      <c r="ETZ358" s="76"/>
      <c r="EUA358" s="76"/>
      <c r="EUB358" s="76"/>
      <c r="EUC358" s="76"/>
      <c r="EUD358" s="76"/>
      <c r="EUE358" s="76"/>
      <c r="EUF358" s="76"/>
      <c r="EUG358" s="76"/>
      <c r="EUH358" s="76"/>
      <c r="EUI358" s="76"/>
      <c r="EUJ358" s="76"/>
      <c r="EUK358" s="76"/>
      <c r="EUL358" s="76"/>
      <c r="EUM358" s="76"/>
      <c r="EUN358" s="76"/>
      <c r="EUO358" s="76"/>
      <c r="EUP358" s="76"/>
      <c r="EUQ358" s="76"/>
      <c r="EUR358" s="76"/>
      <c r="EUS358" s="76"/>
      <c r="EUT358" s="76"/>
      <c r="EUU358" s="76"/>
      <c r="EUV358" s="76"/>
      <c r="EUW358" s="76"/>
      <c r="EUX358" s="76"/>
      <c r="EUY358" s="76"/>
      <c r="EUZ358" s="76"/>
      <c r="EVA358" s="76"/>
      <c r="EVB358" s="76"/>
      <c r="EVC358" s="76"/>
      <c r="EVD358" s="76"/>
      <c r="EVE358" s="76"/>
      <c r="EVF358" s="76"/>
      <c r="EVG358" s="76"/>
      <c r="EVH358" s="76"/>
      <c r="EVI358" s="76"/>
      <c r="EVJ358" s="76"/>
      <c r="EVK358" s="76"/>
      <c r="EVL358" s="76"/>
      <c r="EVM358" s="76"/>
      <c r="EVN358" s="76"/>
      <c r="EVO358" s="76"/>
      <c r="EVP358" s="76"/>
      <c r="EVQ358" s="76"/>
      <c r="EVR358" s="76"/>
      <c r="EVS358" s="76"/>
      <c r="EVT358" s="76"/>
      <c r="EVU358" s="76"/>
      <c r="EVV358" s="76"/>
      <c r="EVW358" s="76"/>
      <c r="EVX358" s="76"/>
      <c r="EVY358" s="76"/>
      <c r="EVZ358" s="76"/>
      <c r="EWA358" s="76"/>
      <c r="EWB358" s="76"/>
      <c r="EWC358" s="76"/>
      <c r="EWD358" s="76"/>
      <c r="EWE358" s="76"/>
      <c r="EWF358" s="76"/>
      <c r="EWG358" s="76"/>
      <c r="EWH358" s="76"/>
      <c r="EWI358" s="76"/>
      <c r="EWJ358" s="76"/>
      <c r="EWK358" s="76"/>
      <c r="EWL358" s="76"/>
      <c r="EWM358" s="76"/>
      <c r="EWN358" s="76"/>
      <c r="EWO358" s="76"/>
      <c r="EWP358" s="76"/>
      <c r="EWQ358" s="76"/>
      <c r="EWR358" s="76"/>
      <c r="EWS358" s="76"/>
      <c r="EWT358" s="76"/>
      <c r="EWU358" s="76"/>
      <c r="EWV358" s="76"/>
      <c r="EWW358" s="76"/>
      <c r="EWX358" s="76"/>
      <c r="EWY358" s="76"/>
      <c r="EWZ358" s="76"/>
      <c r="EXA358" s="76"/>
      <c r="EXB358" s="76"/>
      <c r="EXC358" s="76"/>
      <c r="EXD358" s="76"/>
      <c r="EXE358" s="76"/>
      <c r="EXF358" s="76"/>
      <c r="EXG358" s="76"/>
      <c r="EXH358" s="76"/>
      <c r="EXI358" s="76"/>
      <c r="EXJ358" s="76"/>
      <c r="EXK358" s="76"/>
      <c r="EXL358" s="76"/>
      <c r="EXM358" s="76"/>
      <c r="EXN358" s="76"/>
      <c r="EXO358" s="76"/>
      <c r="EXP358" s="76"/>
      <c r="EXQ358" s="76"/>
      <c r="EXR358" s="76"/>
      <c r="EXS358" s="76"/>
      <c r="EXT358" s="76"/>
      <c r="EXU358" s="76"/>
      <c r="EXV358" s="76"/>
      <c r="EXW358" s="76"/>
      <c r="EXX358" s="76"/>
      <c r="EXY358" s="76"/>
      <c r="EXZ358" s="76"/>
      <c r="EYA358" s="76"/>
      <c r="EYB358" s="76"/>
      <c r="EYC358" s="76"/>
      <c r="EYD358" s="76"/>
      <c r="EYE358" s="76"/>
      <c r="EYF358" s="76"/>
      <c r="EYG358" s="76"/>
      <c r="EYH358" s="76"/>
      <c r="EYI358" s="76"/>
      <c r="EYJ358" s="76"/>
      <c r="EYK358" s="76"/>
      <c r="EYL358" s="76"/>
      <c r="EYM358" s="76"/>
      <c r="EYN358" s="76"/>
      <c r="EYO358" s="76"/>
      <c r="EYP358" s="76"/>
      <c r="EYQ358" s="76"/>
      <c r="EYR358" s="76"/>
      <c r="EYS358" s="76"/>
      <c r="EYT358" s="76"/>
      <c r="EYU358" s="76"/>
      <c r="EYV358" s="76"/>
      <c r="EYW358" s="76"/>
      <c r="EYX358" s="76"/>
      <c r="EYY358" s="76"/>
      <c r="EYZ358" s="76"/>
      <c r="EZA358" s="76"/>
      <c r="EZB358" s="76"/>
      <c r="EZC358" s="76"/>
      <c r="EZD358" s="76"/>
      <c r="EZE358" s="76"/>
      <c r="EZF358" s="76"/>
      <c r="EZG358" s="76"/>
      <c r="EZH358" s="76"/>
      <c r="EZI358" s="76"/>
      <c r="EZJ358" s="76"/>
      <c r="EZK358" s="76"/>
      <c r="EZL358" s="76"/>
      <c r="EZM358" s="76"/>
      <c r="EZN358" s="76"/>
      <c r="EZO358" s="76"/>
      <c r="EZP358" s="76"/>
      <c r="EZQ358" s="76"/>
      <c r="EZR358" s="76"/>
      <c r="EZS358" s="76"/>
      <c r="EZT358" s="76"/>
      <c r="EZU358" s="76"/>
      <c r="EZV358" s="76"/>
      <c r="EZW358" s="76"/>
      <c r="EZX358" s="76"/>
      <c r="EZY358" s="76"/>
      <c r="EZZ358" s="76"/>
      <c r="FAA358" s="76"/>
      <c r="FAB358" s="76"/>
      <c r="FAC358" s="76"/>
      <c r="FAD358" s="76"/>
      <c r="FAE358" s="76"/>
      <c r="FAF358" s="76"/>
      <c r="FAG358" s="76"/>
      <c r="FAH358" s="76"/>
      <c r="FAI358" s="76"/>
      <c r="FAJ358" s="76"/>
      <c r="FAK358" s="76"/>
      <c r="FAL358" s="76"/>
      <c r="FAM358" s="76"/>
      <c r="FAN358" s="76"/>
      <c r="FAO358" s="76"/>
      <c r="FAP358" s="76"/>
      <c r="FAQ358" s="76"/>
      <c r="FAR358" s="76"/>
      <c r="FAS358" s="76"/>
      <c r="FAT358" s="76"/>
      <c r="FAU358" s="76"/>
      <c r="FAV358" s="76"/>
      <c r="FAW358" s="76"/>
      <c r="FAX358" s="76"/>
      <c r="FAY358" s="76"/>
      <c r="FAZ358" s="76"/>
      <c r="FBA358" s="76"/>
      <c r="FBB358" s="76"/>
      <c r="FBC358" s="76"/>
      <c r="FBD358" s="76"/>
      <c r="FBE358" s="76"/>
      <c r="FBF358" s="76"/>
      <c r="FBG358" s="76"/>
      <c r="FBH358" s="76"/>
      <c r="FBI358" s="76"/>
      <c r="FBJ358" s="76"/>
      <c r="FBK358" s="76"/>
      <c r="FBL358" s="76"/>
      <c r="FBM358" s="76"/>
      <c r="FBN358" s="76"/>
      <c r="FBO358" s="76"/>
      <c r="FBP358" s="76"/>
      <c r="FBQ358" s="76"/>
      <c r="FBR358" s="76"/>
      <c r="FBS358" s="76"/>
      <c r="FBT358" s="76"/>
      <c r="FBU358" s="76"/>
      <c r="FBV358" s="76"/>
      <c r="FBW358" s="76"/>
      <c r="FBX358" s="76"/>
      <c r="FBY358" s="76"/>
      <c r="FBZ358" s="76"/>
      <c r="FCA358" s="76"/>
      <c r="FCB358" s="76"/>
      <c r="FCC358" s="76"/>
      <c r="FCD358" s="76"/>
      <c r="FCE358" s="76"/>
      <c r="FCF358" s="76"/>
      <c r="FCG358" s="76"/>
      <c r="FCH358" s="76"/>
      <c r="FCI358" s="76"/>
      <c r="FCJ358" s="76"/>
      <c r="FCK358" s="76"/>
      <c r="FCL358" s="76"/>
      <c r="FCM358" s="76"/>
      <c r="FCN358" s="76"/>
      <c r="FCO358" s="76"/>
      <c r="FCP358" s="76"/>
      <c r="FCQ358" s="76"/>
      <c r="FCR358" s="76"/>
      <c r="FCS358" s="76"/>
      <c r="FCT358" s="76"/>
      <c r="FCU358" s="76"/>
      <c r="FCV358" s="76"/>
      <c r="FCW358" s="76"/>
      <c r="FCX358" s="76"/>
      <c r="FCY358" s="76"/>
      <c r="FCZ358" s="76"/>
      <c r="FDA358" s="76"/>
      <c r="FDB358" s="76"/>
      <c r="FDC358" s="76"/>
      <c r="FDD358" s="76"/>
      <c r="FDE358" s="76"/>
      <c r="FDF358" s="76"/>
      <c r="FDG358" s="76"/>
      <c r="FDH358" s="76"/>
      <c r="FDI358" s="76"/>
      <c r="FDJ358" s="76"/>
      <c r="FDK358" s="76"/>
      <c r="FDL358" s="76"/>
      <c r="FDM358" s="76"/>
      <c r="FDN358" s="76"/>
      <c r="FDO358" s="76"/>
      <c r="FDP358" s="76"/>
      <c r="FDQ358" s="76"/>
      <c r="FDR358" s="76"/>
      <c r="FDS358" s="76"/>
      <c r="FDT358" s="76"/>
      <c r="FDU358" s="76"/>
      <c r="FDV358" s="76"/>
      <c r="FDW358" s="76"/>
      <c r="FDX358" s="76"/>
      <c r="FDY358" s="76"/>
      <c r="FDZ358" s="76"/>
      <c r="FEA358" s="76"/>
      <c r="FEB358" s="76"/>
      <c r="FEC358" s="76"/>
      <c r="FED358" s="76"/>
      <c r="FEE358" s="76"/>
      <c r="FEF358" s="76"/>
      <c r="FEG358" s="76"/>
      <c r="FEH358" s="76"/>
      <c r="FEI358" s="76"/>
      <c r="FEJ358" s="76"/>
      <c r="FEK358" s="76"/>
      <c r="FEL358" s="76"/>
      <c r="FEM358" s="76"/>
      <c r="FEN358" s="76"/>
      <c r="FEO358" s="76"/>
      <c r="FEP358" s="76"/>
      <c r="FEQ358" s="76"/>
      <c r="FER358" s="76"/>
      <c r="FES358" s="76"/>
      <c r="FET358" s="76"/>
      <c r="FEU358" s="76"/>
      <c r="FEV358" s="76"/>
      <c r="FEW358" s="76"/>
      <c r="FEX358" s="76"/>
      <c r="FEY358" s="76"/>
      <c r="FEZ358" s="76"/>
      <c r="FFA358" s="76"/>
      <c r="FFB358" s="76"/>
      <c r="FFC358" s="76"/>
      <c r="FFD358" s="76"/>
      <c r="FFE358" s="76"/>
      <c r="FFF358" s="76"/>
      <c r="FFG358" s="76"/>
      <c r="FFH358" s="76"/>
      <c r="FFI358" s="76"/>
      <c r="FFJ358" s="76"/>
      <c r="FFK358" s="76"/>
      <c r="FFL358" s="76"/>
      <c r="FFM358" s="76"/>
      <c r="FFN358" s="76"/>
      <c r="FFO358" s="76"/>
      <c r="FFP358" s="76"/>
      <c r="FFQ358" s="76"/>
      <c r="FFR358" s="76"/>
      <c r="FFS358" s="76"/>
      <c r="FFT358" s="76"/>
      <c r="FFU358" s="76"/>
      <c r="FFV358" s="76"/>
      <c r="FFW358" s="76"/>
      <c r="FFX358" s="76"/>
      <c r="FFY358" s="76"/>
      <c r="FFZ358" s="76"/>
      <c r="FGA358" s="76"/>
      <c r="FGB358" s="76"/>
      <c r="FGC358" s="76"/>
      <c r="FGD358" s="76"/>
      <c r="FGE358" s="76"/>
      <c r="FGF358" s="76"/>
      <c r="FGG358" s="76"/>
      <c r="FGH358" s="76"/>
      <c r="FGI358" s="76"/>
      <c r="FGJ358" s="76"/>
      <c r="FGK358" s="76"/>
      <c r="FGL358" s="76"/>
      <c r="FGM358" s="76"/>
      <c r="FGN358" s="76"/>
      <c r="FGO358" s="76"/>
      <c r="FGP358" s="76"/>
      <c r="FGQ358" s="76"/>
      <c r="FGR358" s="76"/>
      <c r="FGS358" s="76"/>
      <c r="FGT358" s="76"/>
      <c r="FGU358" s="76"/>
      <c r="FGV358" s="76"/>
      <c r="FGW358" s="76"/>
      <c r="FGX358" s="76"/>
      <c r="FGY358" s="76"/>
      <c r="FGZ358" s="76"/>
      <c r="FHA358" s="76"/>
      <c r="FHB358" s="76"/>
      <c r="FHC358" s="76"/>
      <c r="FHD358" s="76"/>
      <c r="FHE358" s="76"/>
      <c r="FHF358" s="76"/>
      <c r="FHG358" s="76"/>
      <c r="FHH358" s="76"/>
      <c r="FHI358" s="76"/>
      <c r="FHJ358" s="76"/>
      <c r="FHK358" s="76"/>
      <c r="FHL358" s="76"/>
      <c r="FHM358" s="76"/>
      <c r="FHN358" s="76"/>
      <c r="FHO358" s="76"/>
      <c r="FHP358" s="76"/>
      <c r="FHQ358" s="76"/>
      <c r="FHR358" s="76"/>
      <c r="FHS358" s="76"/>
      <c r="FHT358" s="76"/>
      <c r="FHU358" s="76"/>
      <c r="FHV358" s="76"/>
      <c r="FHW358" s="76"/>
      <c r="FHX358" s="76"/>
      <c r="FHY358" s="76"/>
      <c r="FHZ358" s="76"/>
      <c r="FIA358" s="76"/>
      <c r="FIB358" s="76"/>
      <c r="FIC358" s="76"/>
      <c r="FID358" s="76"/>
      <c r="FIE358" s="76"/>
      <c r="FIF358" s="76"/>
      <c r="FIG358" s="76"/>
      <c r="FIH358" s="76"/>
      <c r="FII358" s="76"/>
      <c r="FIJ358" s="76"/>
      <c r="FIK358" s="76"/>
      <c r="FIL358" s="76"/>
      <c r="FIM358" s="76"/>
      <c r="FIN358" s="76"/>
      <c r="FIO358" s="76"/>
      <c r="FIP358" s="76"/>
      <c r="FIQ358" s="76"/>
      <c r="FIR358" s="76"/>
      <c r="FIS358" s="76"/>
      <c r="FIT358" s="76"/>
      <c r="FIU358" s="76"/>
      <c r="FIV358" s="76"/>
      <c r="FIW358" s="76"/>
      <c r="FIX358" s="76"/>
      <c r="FIY358" s="76"/>
      <c r="FIZ358" s="76"/>
      <c r="FJA358" s="76"/>
      <c r="FJB358" s="76"/>
      <c r="FJC358" s="76"/>
      <c r="FJD358" s="76"/>
      <c r="FJE358" s="76"/>
      <c r="FJF358" s="76"/>
      <c r="FJG358" s="76"/>
      <c r="FJH358" s="76"/>
      <c r="FJI358" s="76"/>
      <c r="FJJ358" s="76"/>
      <c r="FJK358" s="76"/>
      <c r="FJL358" s="76"/>
      <c r="FJM358" s="76"/>
      <c r="FJN358" s="76"/>
      <c r="FJO358" s="76"/>
      <c r="FJP358" s="76"/>
      <c r="FJQ358" s="76"/>
      <c r="FJR358" s="76"/>
      <c r="FJS358" s="76"/>
      <c r="FJT358" s="76"/>
      <c r="FJU358" s="76"/>
      <c r="FJV358" s="76"/>
      <c r="FJW358" s="76"/>
      <c r="FJX358" s="76"/>
      <c r="FJY358" s="76"/>
      <c r="FJZ358" s="76"/>
      <c r="FKA358" s="76"/>
      <c r="FKB358" s="76"/>
      <c r="FKC358" s="76"/>
      <c r="FKD358" s="76"/>
      <c r="FKE358" s="76"/>
      <c r="FKF358" s="76"/>
      <c r="FKG358" s="76"/>
      <c r="FKH358" s="76"/>
      <c r="FKI358" s="76"/>
      <c r="FKJ358" s="76"/>
      <c r="FKK358" s="76"/>
      <c r="FKL358" s="76"/>
      <c r="FKM358" s="76"/>
      <c r="FKN358" s="76"/>
      <c r="FKO358" s="76"/>
      <c r="FKP358" s="76"/>
      <c r="FKQ358" s="76"/>
      <c r="FKR358" s="76"/>
      <c r="FKS358" s="76"/>
      <c r="FKT358" s="76"/>
      <c r="FKU358" s="76"/>
      <c r="FKV358" s="76"/>
      <c r="FKW358" s="76"/>
      <c r="FKX358" s="76"/>
      <c r="FKY358" s="76"/>
      <c r="FKZ358" s="76"/>
      <c r="FLA358" s="76"/>
      <c r="FLB358" s="76"/>
      <c r="FLC358" s="76"/>
      <c r="FLD358" s="76"/>
      <c r="FLE358" s="76"/>
      <c r="FLF358" s="76"/>
      <c r="FLG358" s="76"/>
      <c r="FLH358" s="76"/>
      <c r="FLI358" s="76"/>
      <c r="FLJ358" s="76"/>
      <c r="FLK358" s="76"/>
      <c r="FLL358" s="76"/>
      <c r="FLM358" s="76"/>
      <c r="FLN358" s="76"/>
      <c r="FLO358" s="76"/>
      <c r="FLP358" s="76"/>
      <c r="FLQ358" s="76"/>
      <c r="FLR358" s="76"/>
      <c r="FLS358" s="76"/>
      <c r="FLT358" s="76"/>
      <c r="FLU358" s="76"/>
      <c r="FLV358" s="76"/>
      <c r="FLW358" s="76"/>
      <c r="FLX358" s="76"/>
      <c r="FLY358" s="76"/>
      <c r="FLZ358" s="76"/>
      <c r="FMA358" s="76"/>
      <c r="FMB358" s="76"/>
      <c r="FMC358" s="76"/>
      <c r="FMD358" s="76"/>
      <c r="FME358" s="76"/>
      <c r="FMF358" s="76"/>
      <c r="FMG358" s="76"/>
      <c r="FMH358" s="76"/>
      <c r="FMI358" s="76"/>
      <c r="FMJ358" s="76"/>
      <c r="FMK358" s="76"/>
      <c r="FML358" s="76"/>
      <c r="FMM358" s="76"/>
      <c r="FMN358" s="76"/>
      <c r="FMO358" s="76"/>
      <c r="FMP358" s="76"/>
      <c r="FMQ358" s="76"/>
      <c r="FMR358" s="76"/>
      <c r="FMS358" s="76"/>
      <c r="FMT358" s="76"/>
      <c r="FMU358" s="76"/>
      <c r="FMV358" s="76"/>
      <c r="FMW358" s="76"/>
      <c r="FMX358" s="76"/>
      <c r="FMY358" s="76"/>
      <c r="FMZ358" s="76"/>
      <c r="FNA358" s="76"/>
      <c r="FNB358" s="76"/>
      <c r="FNC358" s="76"/>
      <c r="FND358" s="76"/>
      <c r="FNE358" s="76"/>
      <c r="FNF358" s="76"/>
      <c r="FNG358" s="76"/>
      <c r="FNH358" s="76"/>
      <c r="FNI358" s="76"/>
      <c r="FNJ358" s="76"/>
      <c r="FNK358" s="76"/>
      <c r="FNL358" s="76"/>
      <c r="FNM358" s="76"/>
      <c r="FNN358" s="76"/>
      <c r="FNO358" s="76"/>
      <c r="FNP358" s="76"/>
      <c r="FNQ358" s="76"/>
      <c r="FNR358" s="76"/>
      <c r="FNS358" s="76"/>
      <c r="FNT358" s="76"/>
      <c r="FNU358" s="76"/>
      <c r="FNV358" s="76"/>
      <c r="FNW358" s="76"/>
      <c r="FNX358" s="76"/>
      <c r="FNY358" s="76"/>
      <c r="FNZ358" s="76"/>
      <c r="FOA358" s="76"/>
      <c r="FOB358" s="76"/>
      <c r="FOC358" s="76"/>
      <c r="FOD358" s="76"/>
      <c r="FOE358" s="76"/>
      <c r="FOF358" s="76"/>
      <c r="FOG358" s="76"/>
      <c r="FOH358" s="76"/>
      <c r="FOI358" s="76"/>
      <c r="FOJ358" s="76"/>
      <c r="FOK358" s="76"/>
      <c r="FOL358" s="76"/>
      <c r="FOM358" s="76"/>
      <c r="FON358" s="76"/>
      <c r="FOO358" s="76"/>
      <c r="FOP358" s="76"/>
      <c r="FOQ358" s="76"/>
      <c r="FOR358" s="76"/>
      <c r="FOS358" s="76"/>
      <c r="FOT358" s="76"/>
      <c r="FOU358" s="76"/>
      <c r="FOV358" s="76"/>
      <c r="FOW358" s="76"/>
      <c r="FOX358" s="76"/>
      <c r="FOY358" s="76"/>
      <c r="FOZ358" s="76"/>
      <c r="FPA358" s="76"/>
      <c r="FPB358" s="76"/>
      <c r="FPC358" s="76"/>
      <c r="FPD358" s="76"/>
      <c r="FPE358" s="76"/>
      <c r="FPF358" s="76"/>
      <c r="FPG358" s="76"/>
      <c r="FPH358" s="76"/>
      <c r="FPI358" s="76"/>
      <c r="FPJ358" s="76"/>
      <c r="FPK358" s="76"/>
      <c r="FPL358" s="76"/>
      <c r="FPM358" s="76"/>
      <c r="FPN358" s="76"/>
      <c r="FPO358" s="76"/>
      <c r="FPP358" s="76"/>
      <c r="FPQ358" s="76"/>
      <c r="FPR358" s="76"/>
      <c r="FPS358" s="76"/>
      <c r="FPT358" s="76"/>
      <c r="FPU358" s="76"/>
      <c r="FPV358" s="76"/>
      <c r="FPW358" s="76"/>
      <c r="FPX358" s="76"/>
      <c r="FPY358" s="76"/>
      <c r="FPZ358" s="76"/>
      <c r="FQA358" s="76"/>
      <c r="FQB358" s="76"/>
      <c r="FQC358" s="76"/>
      <c r="FQD358" s="76"/>
      <c r="FQE358" s="76"/>
      <c r="FQF358" s="76"/>
      <c r="FQG358" s="76"/>
      <c r="FQH358" s="76"/>
      <c r="FQI358" s="76"/>
      <c r="FQJ358" s="76"/>
      <c r="FQK358" s="76"/>
      <c r="FQL358" s="76"/>
      <c r="FQM358" s="76"/>
      <c r="FQN358" s="76"/>
      <c r="FQO358" s="76"/>
      <c r="FQP358" s="76"/>
      <c r="FQQ358" s="76"/>
      <c r="FQR358" s="76"/>
      <c r="FQS358" s="76"/>
      <c r="FQT358" s="76"/>
      <c r="FQU358" s="76"/>
      <c r="FQV358" s="76"/>
      <c r="FQW358" s="76"/>
      <c r="FQX358" s="76"/>
      <c r="FQY358" s="76"/>
      <c r="FQZ358" s="76"/>
      <c r="FRA358" s="76"/>
      <c r="FRB358" s="76"/>
      <c r="FRC358" s="76"/>
      <c r="FRD358" s="76"/>
      <c r="FRE358" s="76"/>
      <c r="FRF358" s="76"/>
      <c r="FRG358" s="76"/>
      <c r="FRH358" s="76"/>
      <c r="FRI358" s="76"/>
      <c r="FRJ358" s="76"/>
      <c r="FRK358" s="76"/>
      <c r="FRL358" s="76"/>
      <c r="FRM358" s="76"/>
      <c r="FRN358" s="76"/>
      <c r="FRO358" s="76"/>
      <c r="FRP358" s="76"/>
      <c r="FRQ358" s="76"/>
      <c r="FRR358" s="76"/>
      <c r="FRS358" s="76"/>
      <c r="FRT358" s="76"/>
      <c r="FRU358" s="76"/>
      <c r="FRV358" s="76"/>
      <c r="FRW358" s="76"/>
      <c r="FRX358" s="76"/>
      <c r="FRY358" s="76"/>
      <c r="FRZ358" s="76"/>
      <c r="FSA358" s="76"/>
      <c r="FSB358" s="76"/>
      <c r="FSC358" s="76"/>
      <c r="FSD358" s="76"/>
      <c r="FSE358" s="76"/>
      <c r="FSF358" s="76"/>
      <c r="FSG358" s="76"/>
      <c r="FSH358" s="76"/>
      <c r="FSI358" s="76"/>
      <c r="FSJ358" s="76"/>
      <c r="FSK358" s="76"/>
      <c r="FSL358" s="76"/>
      <c r="FSM358" s="76"/>
      <c r="FSN358" s="76"/>
      <c r="FSO358" s="76"/>
      <c r="FSP358" s="76"/>
      <c r="FSQ358" s="76"/>
      <c r="FSR358" s="76"/>
      <c r="FSS358" s="76"/>
      <c r="FST358" s="76"/>
      <c r="FSU358" s="76"/>
      <c r="FSV358" s="76"/>
      <c r="FSW358" s="76"/>
      <c r="FSX358" s="76"/>
      <c r="FSY358" s="76"/>
      <c r="FSZ358" s="76"/>
      <c r="FTA358" s="76"/>
      <c r="FTB358" s="76"/>
      <c r="FTC358" s="76"/>
      <c r="FTD358" s="76"/>
      <c r="FTE358" s="76"/>
      <c r="FTF358" s="76"/>
      <c r="FTG358" s="76"/>
      <c r="FTH358" s="76"/>
      <c r="FTI358" s="76"/>
      <c r="FTJ358" s="76"/>
      <c r="FTK358" s="76"/>
      <c r="FTL358" s="76"/>
      <c r="FTM358" s="76"/>
      <c r="FTN358" s="76"/>
      <c r="FTO358" s="76"/>
      <c r="FTP358" s="76"/>
      <c r="FTQ358" s="76"/>
      <c r="FTR358" s="76"/>
      <c r="FTS358" s="76"/>
      <c r="FTT358" s="76"/>
      <c r="FTU358" s="76"/>
      <c r="FTV358" s="76"/>
      <c r="FTW358" s="76"/>
      <c r="FTX358" s="76"/>
      <c r="FTY358" s="76"/>
      <c r="FTZ358" s="76"/>
      <c r="FUA358" s="76"/>
      <c r="FUB358" s="76"/>
      <c r="FUC358" s="76"/>
      <c r="FUD358" s="76"/>
      <c r="FUE358" s="76"/>
      <c r="FUF358" s="76"/>
      <c r="FUG358" s="76"/>
      <c r="FUH358" s="76"/>
      <c r="FUI358" s="76"/>
      <c r="FUJ358" s="76"/>
      <c r="FUK358" s="76"/>
      <c r="FUL358" s="76"/>
      <c r="FUM358" s="76"/>
      <c r="FUN358" s="76"/>
      <c r="FUO358" s="76"/>
      <c r="FUP358" s="76"/>
      <c r="FUQ358" s="76"/>
      <c r="FUR358" s="76"/>
      <c r="FUS358" s="76"/>
      <c r="FUT358" s="76"/>
      <c r="FUU358" s="76"/>
      <c r="FUV358" s="76"/>
      <c r="FUW358" s="76"/>
      <c r="FUX358" s="76"/>
      <c r="FUY358" s="76"/>
      <c r="FUZ358" s="76"/>
      <c r="FVA358" s="76"/>
      <c r="FVB358" s="76"/>
      <c r="FVC358" s="76"/>
      <c r="FVD358" s="76"/>
      <c r="FVE358" s="76"/>
      <c r="FVF358" s="76"/>
      <c r="FVG358" s="76"/>
      <c r="FVH358" s="76"/>
      <c r="FVI358" s="76"/>
      <c r="FVJ358" s="76"/>
      <c r="FVK358" s="76"/>
      <c r="FVL358" s="76"/>
      <c r="FVM358" s="76"/>
      <c r="FVN358" s="76"/>
      <c r="FVO358" s="76"/>
      <c r="FVP358" s="76"/>
      <c r="FVQ358" s="76"/>
      <c r="FVR358" s="76"/>
      <c r="FVS358" s="76"/>
      <c r="FVT358" s="76"/>
      <c r="FVU358" s="76"/>
      <c r="FVV358" s="76"/>
      <c r="FVW358" s="76"/>
      <c r="FVX358" s="76"/>
      <c r="FVY358" s="76"/>
      <c r="FVZ358" s="76"/>
      <c r="FWA358" s="76"/>
      <c r="FWB358" s="76"/>
      <c r="FWC358" s="76"/>
      <c r="FWD358" s="76"/>
      <c r="FWE358" s="76"/>
      <c r="FWF358" s="76"/>
      <c r="FWG358" s="76"/>
      <c r="FWH358" s="76"/>
      <c r="FWI358" s="76"/>
      <c r="FWJ358" s="76"/>
      <c r="FWK358" s="76"/>
      <c r="FWL358" s="76"/>
      <c r="FWM358" s="76"/>
      <c r="FWN358" s="76"/>
      <c r="FWO358" s="76"/>
      <c r="FWP358" s="76"/>
      <c r="FWQ358" s="76"/>
      <c r="FWR358" s="76"/>
      <c r="FWS358" s="76"/>
      <c r="FWT358" s="76"/>
      <c r="FWU358" s="76"/>
      <c r="FWV358" s="76"/>
      <c r="FWW358" s="76"/>
      <c r="FWX358" s="76"/>
      <c r="FWY358" s="76"/>
      <c r="FWZ358" s="76"/>
      <c r="FXA358" s="76"/>
      <c r="FXB358" s="76"/>
      <c r="FXC358" s="76"/>
      <c r="FXD358" s="76"/>
      <c r="FXE358" s="76"/>
      <c r="FXF358" s="76"/>
      <c r="FXG358" s="76"/>
      <c r="FXH358" s="76"/>
      <c r="FXI358" s="76"/>
      <c r="FXJ358" s="76"/>
      <c r="FXK358" s="76"/>
      <c r="FXL358" s="76"/>
      <c r="FXM358" s="76"/>
      <c r="FXN358" s="76"/>
      <c r="FXO358" s="76"/>
      <c r="FXP358" s="76"/>
      <c r="FXQ358" s="76"/>
      <c r="FXR358" s="76"/>
      <c r="FXS358" s="76"/>
      <c r="FXT358" s="76"/>
      <c r="FXU358" s="76"/>
      <c r="FXV358" s="76"/>
      <c r="FXW358" s="76"/>
      <c r="FXX358" s="76"/>
      <c r="FXY358" s="76"/>
      <c r="FXZ358" s="76"/>
      <c r="FYA358" s="76"/>
      <c r="FYB358" s="76"/>
      <c r="FYC358" s="76"/>
      <c r="FYD358" s="76"/>
      <c r="FYE358" s="76"/>
      <c r="FYF358" s="76"/>
      <c r="FYG358" s="76"/>
      <c r="FYH358" s="76"/>
      <c r="FYI358" s="76"/>
      <c r="FYJ358" s="76"/>
      <c r="FYK358" s="76"/>
      <c r="FYL358" s="76"/>
      <c r="FYM358" s="76"/>
      <c r="FYN358" s="76"/>
      <c r="FYO358" s="76"/>
      <c r="FYP358" s="76"/>
      <c r="FYQ358" s="76"/>
      <c r="FYR358" s="76"/>
      <c r="FYS358" s="76"/>
      <c r="FYT358" s="76"/>
      <c r="FYU358" s="76"/>
      <c r="FYV358" s="76"/>
      <c r="FYW358" s="76"/>
      <c r="FYX358" s="76"/>
      <c r="FYY358" s="76"/>
      <c r="FYZ358" s="76"/>
      <c r="FZA358" s="76"/>
      <c r="FZB358" s="76"/>
      <c r="FZC358" s="76"/>
      <c r="FZD358" s="76"/>
      <c r="FZE358" s="76"/>
      <c r="FZF358" s="76"/>
      <c r="FZG358" s="76"/>
      <c r="FZH358" s="76"/>
      <c r="FZI358" s="76"/>
      <c r="FZJ358" s="76"/>
      <c r="FZK358" s="76"/>
      <c r="FZL358" s="76"/>
      <c r="FZM358" s="76"/>
      <c r="FZN358" s="76"/>
      <c r="FZO358" s="76"/>
      <c r="FZP358" s="76"/>
      <c r="FZQ358" s="76"/>
      <c r="FZR358" s="76"/>
      <c r="FZS358" s="76"/>
      <c r="FZT358" s="76"/>
      <c r="FZU358" s="76"/>
      <c r="FZV358" s="76"/>
      <c r="FZW358" s="76"/>
      <c r="FZX358" s="76"/>
      <c r="FZY358" s="76"/>
      <c r="FZZ358" s="76"/>
      <c r="GAA358" s="76"/>
      <c r="GAB358" s="76"/>
      <c r="GAC358" s="76"/>
      <c r="GAD358" s="76"/>
      <c r="GAE358" s="76"/>
      <c r="GAF358" s="76"/>
      <c r="GAG358" s="76"/>
      <c r="GAH358" s="76"/>
      <c r="GAI358" s="76"/>
      <c r="GAJ358" s="76"/>
      <c r="GAK358" s="76"/>
      <c r="GAL358" s="76"/>
      <c r="GAM358" s="76"/>
      <c r="GAN358" s="76"/>
      <c r="GAO358" s="76"/>
      <c r="GAP358" s="76"/>
      <c r="GAQ358" s="76"/>
      <c r="GAR358" s="76"/>
      <c r="GAS358" s="76"/>
      <c r="GAT358" s="76"/>
      <c r="GAU358" s="76"/>
      <c r="GAV358" s="76"/>
      <c r="GAW358" s="76"/>
      <c r="GAX358" s="76"/>
      <c r="GAY358" s="76"/>
      <c r="GAZ358" s="76"/>
      <c r="GBA358" s="76"/>
      <c r="GBB358" s="76"/>
      <c r="GBC358" s="76"/>
      <c r="GBD358" s="76"/>
      <c r="GBE358" s="76"/>
      <c r="GBF358" s="76"/>
      <c r="GBG358" s="76"/>
      <c r="GBH358" s="76"/>
      <c r="GBI358" s="76"/>
      <c r="GBJ358" s="76"/>
      <c r="GBK358" s="76"/>
      <c r="GBL358" s="76"/>
      <c r="GBM358" s="76"/>
      <c r="GBN358" s="76"/>
      <c r="GBO358" s="76"/>
      <c r="GBP358" s="76"/>
      <c r="GBQ358" s="76"/>
      <c r="GBR358" s="76"/>
      <c r="GBS358" s="76"/>
      <c r="GBT358" s="76"/>
      <c r="GBU358" s="76"/>
      <c r="GBV358" s="76"/>
      <c r="GBW358" s="76"/>
      <c r="GBX358" s="76"/>
      <c r="GBY358" s="76"/>
      <c r="GBZ358" s="76"/>
      <c r="GCA358" s="76"/>
      <c r="GCB358" s="76"/>
      <c r="GCC358" s="76"/>
      <c r="GCD358" s="76"/>
      <c r="GCE358" s="76"/>
      <c r="GCF358" s="76"/>
      <c r="GCG358" s="76"/>
      <c r="GCH358" s="76"/>
      <c r="GCI358" s="76"/>
      <c r="GCJ358" s="76"/>
      <c r="GCK358" s="76"/>
      <c r="GCL358" s="76"/>
      <c r="GCM358" s="76"/>
      <c r="GCN358" s="76"/>
      <c r="GCO358" s="76"/>
      <c r="GCP358" s="76"/>
      <c r="GCQ358" s="76"/>
      <c r="GCR358" s="76"/>
      <c r="GCS358" s="76"/>
      <c r="GCT358" s="76"/>
      <c r="GCU358" s="76"/>
      <c r="GCV358" s="76"/>
      <c r="GCW358" s="76"/>
      <c r="GCX358" s="76"/>
      <c r="GCY358" s="76"/>
      <c r="GCZ358" s="76"/>
      <c r="GDA358" s="76"/>
      <c r="GDB358" s="76"/>
      <c r="GDC358" s="76"/>
      <c r="GDD358" s="76"/>
      <c r="GDE358" s="76"/>
      <c r="GDF358" s="76"/>
      <c r="GDG358" s="76"/>
      <c r="GDH358" s="76"/>
      <c r="GDI358" s="76"/>
      <c r="GDJ358" s="76"/>
      <c r="GDK358" s="76"/>
      <c r="GDL358" s="76"/>
      <c r="GDM358" s="76"/>
      <c r="GDN358" s="76"/>
      <c r="GDO358" s="76"/>
      <c r="GDP358" s="76"/>
      <c r="GDQ358" s="76"/>
      <c r="GDR358" s="76"/>
      <c r="GDS358" s="76"/>
      <c r="GDT358" s="76"/>
      <c r="GDU358" s="76"/>
      <c r="GDV358" s="76"/>
      <c r="GDW358" s="76"/>
      <c r="GDX358" s="76"/>
      <c r="GDY358" s="76"/>
      <c r="GDZ358" s="76"/>
      <c r="GEA358" s="76"/>
      <c r="GEB358" s="76"/>
      <c r="GEC358" s="76"/>
      <c r="GED358" s="76"/>
      <c r="GEE358" s="76"/>
      <c r="GEF358" s="76"/>
      <c r="GEG358" s="76"/>
      <c r="GEH358" s="76"/>
      <c r="GEI358" s="76"/>
      <c r="GEJ358" s="76"/>
      <c r="GEK358" s="76"/>
      <c r="GEL358" s="76"/>
      <c r="GEM358" s="76"/>
      <c r="GEN358" s="76"/>
      <c r="GEO358" s="76"/>
      <c r="GEP358" s="76"/>
      <c r="GEQ358" s="76"/>
      <c r="GER358" s="76"/>
      <c r="GES358" s="76"/>
      <c r="GET358" s="76"/>
      <c r="GEU358" s="76"/>
      <c r="GEV358" s="76"/>
      <c r="GEW358" s="76"/>
      <c r="GEX358" s="76"/>
      <c r="GEY358" s="76"/>
      <c r="GEZ358" s="76"/>
      <c r="GFA358" s="76"/>
      <c r="GFB358" s="76"/>
      <c r="GFC358" s="76"/>
      <c r="GFD358" s="76"/>
      <c r="GFE358" s="76"/>
      <c r="GFF358" s="76"/>
      <c r="GFG358" s="76"/>
      <c r="GFH358" s="76"/>
      <c r="GFI358" s="76"/>
      <c r="GFJ358" s="76"/>
      <c r="GFK358" s="76"/>
      <c r="GFL358" s="76"/>
      <c r="GFM358" s="76"/>
      <c r="GFN358" s="76"/>
      <c r="GFO358" s="76"/>
      <c r="GFP358" s="76"/>
      <c r="GFQ358" s="76"/>
      <c r="GFR358" s="76"/>
      <c r="GFS358" s="76"/>
      <c r="GFT358" s="76"/>
      <c r="GFU358" s="76"/>
      <c r="GFV358" s="76"/>
      <c r="GFW358" s="76"/>
      <c r="GFX358" s="76"/>
      <c r="GFY358" s="76"/>
      <c r="GFZ358" s="76"/>
      <c r="GGA358" s="76"/>
      <c r="GGB358" s="76"/>
      <c r="GGC358" s="76"/>
      <c r="GGD358" s="76"/>
      <c r="GGE358" s="76"/>
      <c r="GGF358" s="76"/>
      <c r="GGG358" s="76"/>
      <c r="GGH358" s="76"/>
      <c r="GGI358" s="76"/>
      <c r="GGJ358" s="76"/>
      <c r="GGK358" s="76"/>
      <c r="GGL358" s="76"/>
      <c r="GGM358" s="76"/>
      <c r="GGN358" s="76"/>
      <c r="GGO358" s="76"/>
      <c r="GGP358" s="76"/>
      <c r="GGQ358" s="76"/>
      <c r="GGR358" s="76"/>
      <c r="GGS358" s="76"/>
      <c r="GGT358" s="76"/>
      <c r="GGU358" s="76"/>
      <c r="GGV358" s="76"/>
      <c r="GGW358" s="76"/>
      <c r="GGX358" s="76"/>
      <c r="GGY358" s="76"/>
      <c r="GGZ358" s="76"/>
      <c r="GHA358" s="76"/>
      <c r="GHB358" s="76"/>
      <c r="GHC358" s="76"/>
      <c r="GHD358" s="76"/>
      <c r="GHE358" s="76"/>
      <c r="GHF358" s="76"/>
      <c r="GHG358" s="76"/>
      <c r="GHH358" s="76"/>
      <c r="GHI358" s="76"/>
      <c r="GHJ358" s="76"/>
      <c r="GHK358" s="76"/>
      <c r="GHL358" s="76"/>
      <c r="GHM358" s="76"/>
      <c r="GHN358" s="76"/>
      <c r="GHO358" s="76"/>
      <c r="GHP358" s="76"/>
      <c r="GHQ358" s="76"/>
      <c r="GHR358" s="76"/>
      <c r="GHS358" s="76"/>
      <c r="GHT358" s="76"/>
      <c r="GHU358" s="76"/>
      <c r="GHV358" s="76"/>
      <c r="GHW358" s="76"/>
      <c r="GHX358" s="76"/>
      <c r="GHY358" s="76"/>
      <c r="GHZ358" s="76"/>
      <c r="GIA358" s="76"/>
      <c r="GIB358" s="76"/>
      <c r="GIC358" s="76"/>
      <c r="GID358" s="76"/>
      <c r="GIE358" s="76"/>
      <c r="GIF358" s="76"/>
      <c r="GIG358" s="76"/>
      <c r="GIH358" s="76"/>
      <c r="GII358" s="76"/>
      <c r="GIJ358" s="76"/>
      <c r="GIK358" s="76"/>
      <c r="GIL358" s="76"/>
      <c r="GIM358" s="76"/>
      <c r="GIN358" s="76"/>
      <c r="GIO358" s="76"/>
      <c r="GIP358" s="76"/>
      <c r="GIQ358" s="76"/>
      <c r="GIR358" s="76"/>
      <c r="GIS358" s="76"/>
      <c r="GIT358" s="76"/>
      <c r="GIU358" s="76"/>
      <c r="GIV358" s="76"/>
      <c r="GIW358" s="76"/>
      <c r="GIX358" s="76"/>
      <c r="GIY358" s="76"/>
      <c r="GIZ358" s="76"/>
      <c r="GJA358" s="76"/>
      <c r="GJB358" s="76"/>
      <c r="GJC358" s="76"/>
      <c r="GJD358" s="76"/>
      <c r="GJE358" s="76"/>
      <c r="GJF358" s="76"/>
      <c r="GJG358" s="76"/>
      <c r="GJH358" s="76"/>
      <c r="GJI358" s="76"/>
      <c r="GJJ358" s="76"/>
      <c r="GJK358" s="76"/>
      <c r="GJL358" s="76"/>
      <c r="GJM358" s="76"/>
      <c r="GJN358" s="76"/>
      <c r="GJO358" s="76"/>
      <c r="GJP358" s="76"/>
      <c r="GJQ358" s="76"/>
      <c r="GJR358" s="76"/>
      <c r="GJS358" s="76"/>
      <c r="GJT358" s="76"/>
      <c r="GJU358" s="76"/>
      <c r="GJV358" s="76"/>
      <c r="GJW358" s="76"/>
      <c r="GJX358" s="76"/>
      <c r="GJY358" s="76"/>
      <c r="GJZ358" s="76"/>
      <c r="GKA358" s="76"/>
      <c r="GKB358" s="76"/>
      <c r="GKC358" s="76"/>
      <c r="GKD358" s="76"/>
      <c r="GKE358" s="76"/>
      <c r="GKF358" s="76"/>
      <c r="GKG358" s="76"/>
      <c r="GKH358" s="76"/>
      <c r="GKI358" s="76"/>
      <c r="GKJ358" s="76"/>
      <c r="GKK358" s="76"/>
      <c r="GKL358" s="76"/>
      <c r="GKM358" s="76"/>
      <c r="GKN358" s="76"/>
      <c r="GKO358" s="76"/>
      <c r="GKP358" s="76"/>
      <c r="GKQ358" s="76"/>
      <c r="GKR358" s="76"/>
      <c r="GKS358" s="76"/>
      <c r="GKT358" s="76"/>
      <c r="GKU358" s="76"/>
      <c r="GKV358" s="76"/>
      <c r="GKW358" s="76"/>
      <c r="GKX358" s="76"/>
      <c r="GKY358" s="76"/>
      <c r="GKZ358" s="76"/>
      <c r="GLA358" s="76"/>
      <c r="GLB358" s="76"/>
      <c r="GLC358" s="76"/>
      <c r="GLD358" s="76"/>
      <c r="GLE358" s="76"/>
      <c r="GLF358" s="76"/>
      <c r="GLG358" s="76"/>
      <c r="GLH358" s="76"/>
      <c r="GLI358" s="76"/>
      <c r="GLJ358" s="76"/>
      <c r="GLK358" s="76"/>
      <c r="GLL358" s="76"/>
      <c r="GLM358" s="76"/>
      <c r="GLN358" s="76"/>
      <c r="GLO358" s="76"/>
      <c r="GLP358" s="76"/>
      <c r="GLQ358" s="76"/>
      <c r="GLR358" s="76"/>
      <c r="GLS358" s="76"/>
      <c r="GLT358" s="76"/>
      <c r="GLU358" s="76"/>
      <c r="GLV358" s="76"/>
      <c r="GLW358" s="76"/>
      <c r="GLX358" s="76"/>
      <c r="GLY358" s="76"/>
      <c r="GLZ358" s="76"/>
      <c r="GMA358" s="76"/>
      <c r="GMB358" s="76"/>
      <c r="GMC358" s="76"/>
      <c r="GMD358" s="76"/>
      <c r="GME358" s="76"/>
      <c r="GMF358" s="76"/>
      <c r="GMG358" s="76"/>
      <c r="GMH358" s="76"/>
      <c r="GMI358" s="76"/>
      <c r="GMJ358" s="76"/>
      <c r="GMK358" s="76"/>
      <c r="GML358" s="76"/>
      <c r="GMM358" s="76"/>
      <c r="GMN358" s="76"/>
      <c r="GMO358" s="76"/>
      <c r="GMP358" s="76"/>
      <c r="GMQ358" s="76"/>
      <c r="GMR358" s="76"/>
      <c r="GMS358" s="76"/>
      <c r="GMT358" s="76"/>
      <c r="GMU358" s="76"/>
      <c r="GMV358" s="76"/>
      <c r="GMW358" s="76"/>
      <c r="GMX358" s="76"/>
      <c r="GMY358" s="76"/>
      <c r="GMZ358" s="76"/>
      <c r="GNA358" s="76"/>
      <c r="GNB358" s="76"/>
      <c r="GNC358" s="76"/>
      <c r="GND358" s="76"/>
      <c r="GNE358" s="76"/>
      <c r="GNF358" s="76"/>
      <c r="GNG358" s="76"/>
      <c r="GNH358" s="76"/>
      <c r="GNI358" s="76"/>
      <c r="GNJ358" s="76"/>
      <c r="GNK358" s="76"/>
      <c r="GNL358" s="76"/>
      <c r="GNM358" s="76"/>
      <c r="GNN358" s="76"/>
      <c r="GNO358" s="76"/>
      <c r="GNP358" s="76"/>
      <c r="GNQ358" s="76"/>
      <c r="GNR358" s="76"/>
      <c r="GNS358" s="76"/>
      <c r="GNT358" s="76"/>
      <c r="GNU358" s="76"/>
      <c r="GNV358" s="76"/>
      <c r="GNW358" s="76"/>
      <c r="GNX358" s="76"/>
      <c r="GNY358" s="76"/>
      <c r="GNZ358" s="76"/>
      <c r="GOA358" s="76"/>
      <c r="GOB358" s="76"/>
      <c r="GOC358" s="76"/>
      <c r="GOD358" s="76"/>
      <c r="GOE358" s="76"/>
      <c r="GOF358" s="76"/>
      <c r="GOG358" s="76"/>
      <c r="GOH358" s="76"/>
      <c r="GOI358" s="76"/>
      <c r="GOJ358" s="76"/>
      <c r="GOK358" s="76"/>
      <c r="GOL358" s="76"/>
      <c r="GOM358" s="76"/>
      <c r="GON358" s="76"/>
      <c r="GOO358" s="76"/>
      <c r="GOP358" s="76"/>
      <c r="GOQ358" s="76"/>
      <c r="GOR358" s="76"/>
      <c r="GOS358" s="76"/>
      <c r="GOT358" s="76"/>
      <c r="GOU358" s="76"/>
      <c r="GOV358" s="76"/>
      <c r="GOW358" s="76"/>
      <c r="GOX358" s="76"/>
      <c r="GOY358" s="76"/>
      <c r="GOZ358" s="76"/>
      <c r="GPA358" s="76"/>
      <c r="GPB358" s="76"/>
      <c r="GPC358" s="76"/>
      <c r="GPD358" s="76"/>
      <c r="GPE358" s="76"/>
      <c r="GPF358" s="76"/>
      <c r="GPG358" s="76"/>
      <c r="GPH358" s="76"/>
      <c r="GPI358" s="76"/>
      <c r="GPJ358" s="76"/>
      <c r="GPK358" s="76"/>
      <c r="GPL358" s="76"/>
      <c r="GPM358" s="76"/>
      <c r="GPN358" s="76"/>
      <c r="GPO358" s="76"/>
      <c r="GPP358" s="76"/>
      <c r="GPQ358" s="76"/>
      <c r="GPR358" s="76"/>
      <c r="GPS358" s="76"/>
      <c r="GPT358" s="76"/>
      <c r="GPU358" s="76"/>
      <c r="GPV358" s="76"/>
      <c r="GPW358" s="76"/>
      <c r="GPX358" s="76"/>
      <c r="GPY358" s="76"/>
      <c r="GPZ358" s="76"/>
      <c r="GQA358" s="76"/>
      <c r="GQB358" s="76"/>
      <c r="GQC358" s="76"/>
      <c r="GQD358" s="76"/>
      <c r="GQE358" s="76"/>
      <c r="GQF358" s="76"/>
      <c r="GQG358" s="76"/>
      <c r="GQH358" s="76"/>
      <c r="GQI358" s="76"/>
      <c r="GQJ358" s="76"/>
      <c r="GQK358" s="76"/>
      <c r="GQL358" s="76"/>
      <c r="GQM358" s="76"/>
      <c r="GQN358" s="76"/>
      <c r="GQO358" s="76"/>
      <c r="GQP358" s="76"/>
      <c r="GQQ358" s="76"/>
      <c r="GQR358" s="76"/>
      <c r="GQS358" s="76"/>
      <c r="GQT358" s="76"/>
      <c r="GQU358" s="76"/>
      <c r="GQV358" s="76"/>
      <c r="GQW358" s="76"/>
      <c r="GQX358" s="76"/>
      <c r="GQY358" s="76"/>
      <c r="GQZ358" s="76"/>
      <c r="GRA358" s="76"/>
      <c r="GRB358" s="76"/>
      <c r="GRC358" s="76"/>
      <c r="GRD358" s="76"/>
      <c r="GRE358" s="76"/>
      <c r="GRF358" s="76"/>
      <c r="GRG358" s="76"/>
      <c r="GRH358" s="76"/>
      <c r="GRI358" s="76"/>
      <c r="GRJ358" s="76"/>
      <c r="GRK358" s="76"/>
      <c r="GRL358" s="76"/>
      <c r="GRM358" s="76"/>
      <c r="GRN358" s="76"/>
      <c r="GRO358" s="76"/>
      <c r="GRP358" s="76"/>
      <c r="GRQ358" s="76"/>
      <c r="GRR358" s="76"/>
      <c r="GRS358" s="76"/>
      <c r="GRT358" s="76"/>
      <c r="GRU358" s="76"/>
      <c r="GRV358" s="76"/>
      <c r="GRW358" s="76"/>
      <c r="GRX358" s="76"/>
      <c r="GRY358" s="76"/>
      <c r="GRZ358" s="76"/>
      <c r="GSA358" s="76"/>
      <c r="GSB358" s="76"/>
      <c r="GSC358" s="76"/>
      <c r="GSD358" s="76"/>
      <c r="GSE358" s="76"/>
      <c r="GSF358" s="76"/>
      <c r="GSG358" s="76"/>
      <c r="GSH358" s="76"/>
      <c r="GSI358" s="76"/>
      <c r="GSJ358" s="76"/>
      <c r="GSK358" s="76"/>
      <c r="GSL358" s="76"/>
      <c r="GSM358" s="76"/>
      <c r="GSN358" s="76"/>
      <c r="GSO358" s="76"/>
      <c r="GSP358" s="76"/>
      <c r="GSQ358" s="76"/>
      <c r="GSR358" s="76"/>
      <c r="GSS358" s="76"/>
      <c r="GST358" s="76"/>
      <c r="GSU358" s="76"/>
      <c r="GSV358" s="76"/>
      <c r="GSW358" s="76"/>
      <c r="GSX358" s="76"/>
      <c r="GSY358" s="76"/>
      <c r="GSZ358" s="76"/>
      <c r="GTA358" s="76"/>
      <c r="GTB358" s="76"/>
      <c r="GTC358" s="76"/>
      <c r="GTD358" s="76"/>
      <c r="GTE358" s="76"/>
      <c r="GTF358" s="76"/>
      <c r="GTG358" s="76"/>
      <c r="GTH358" s="76"/>
      <c r="GTI358" s="76"/>
      <c r="GTJ358" s="76"/>
      <c r="GTK358" s="76"/>
      <c r="GTL358" s="76"/>
      <c r="GTM358" s="76"/>
      <c r="GTN358" s="76"/>
      <c r="GTO358" s="76"/>
      <c r="GTP358" s="76"/>
      <c r="GTQ358" s="76"/>
      <c r="GTR358" s="76"/>
      <c r="GTS358" s="76"/>
      <c r="GTT358" s="76"/>
      <c r="GTU358" s="76"/>
      <c r="GTV358" s="76"/>
      <c r="GTW358" s="76"/>
      <c r="GTX358" s="76"/>
      <c r="GTY358" s="76"/>
      <c r="GTZ358" s="76"/>
      <c r="GUA358" s="76"/>
      <c r="GUB358" s="76"/>
      <c r="GUC358" s="76"/>
      <c r="GUD358" s="76"/>
      <c r="GUE358" s="76"/>
      <c r="GUF358" s="76"/>
      <c r="GUG358" s="76"/>
      <c r="GUH358" s="76"/>
      <c r="GUI358" s="76"/>
      <c r="GUJ358" s="76"/>
      <c r="GUK358" s="76"/>
      <c r="GUL358" s="76"/>
      <c r="GUM358" s="76"/>
      <c r="GUN358" s="76"/>
      <c r="GUO358" s="76"/>
      <c r="GUP358" s="76"/>
      <c r="GUQ358" s="76"/>
      <c r="GUR358" s="76"/>
      <c r="GUS358" s="76"/>
      <c r="GUT358" s="76"/>
      <c r="GUU358" s="76"/>
      <c r="GUV358" s="76"/>
      <c r="GUW358" s="76"/>
      <c r="GUX358" s="76"/>
      <c r="GUY358" s="76"/>
      <c r="GUZ358" s="76"/>
      <c r="GVA358" s="76"/>
      <c r="GVB358" s="76"/>
      <c r="GVC358" s="76"/>
      <c r="GVD358" s="76"/>
      <c r="GVE358" s="76"/>
      <c r="GVF358" s="76"/>
      <c r="GVG358" s="76"/>
      <c r="GVH358" s="76"/>
      <c r="GVI358" s="76"/>
      <c r="GVJ358" s="76"/>
      <c r="GVK358" s="76"/>
      <c r="GVL358" s="76"/>
      <c r="GVM358" s="76"/>
      <c r="GVN358" s="76"/>
      <c r="GVO358" s="76"/>
      <c r="GVP358" s="76"/>
      <c r="GVQ358" s="76"/>
      <c r="GVR358" s="76"/>
      <c r="GVS358" s="76"/>
      <c r="GVT358" s="76"/>
      <c r="GVU358" s="76"/>
      <c r="GVV358" s="76"/>
      <c r="GVW358" s="76"/>
      <c r="GVX358" s="76"/>
      <c r="GVY358" s="76"/>
      <c r="GVZ358" s="76"/>
      <c r="GWA358" s="76"/>
      <c r="GWB358" s="76"/>
      <c r="GWC358" s="76"/>
      <c r="GWD358" s="76"/>
      <c r="GWE358" s="76"/>
      <c r="GWF358" s="76"/>
      <c r="GWG358" s="76"/>
      <c r="GWH358" s="76"/>
      <c r="GWI358" s="76"/>
      <c r="GWJ358" s="76"/>
      <c r="GWK358" s="76"/>
      <c r="GWL358" s="76"/>
      <c r="GWM358" s="76"/>
      <c r="GWN358" s="76"/>
      <c r="GWO358" s="76"/>
      <c r="GWP358" s="76"/>
      <c r="GWQ358" s="76"/>
      <c r="GWR358" s="76"/>
      <c r="GWS358" s="76"/>
      <c r="GWT358" s="76"/>
      <c r="GWU358" s="76"/>
      <c r="GWV358" s="76"/>
      <c r="GWW358" s="76"/>
      <c r="GWX358" s="76"/>
      <c r="GWY358" s="76"/>
      <c r="GWZ358" s="76"/>
      <c r="GXA358" s="76"/>
      <c r="GXB358" s="76"/>
      <c r="GXC358" s="76"/>
      <c r="GXD358" s="76"/>
      <c r="GXE358" s="76"/>
      <c r="GXF358" s="76"/>
      <c r="GXG358" s="76"/>
      <c r="GXH358" s="76"/>
      <c r="GXI358" s="76"/>
      <c r="GXJ358" s="76"/>
      <c r="GXK358" s="76"/>
      <c r="GXL358" s="76"/>
      <c r="GXM358" s="76"/>
      <c r="GXN358" s="76"/>
      <c r="GXO358" s="76"/>
      <c r="GXP358" s="76"/>
      <c r="GXQ358" s="76"/>
      <c r="GXR358" s="76"/>
      <c r="GXS358" s="76"/>
      <c r="GXT358" s="76"/>
      <c r="GXU358" s="76"/>
      <c r="GXV358" s="76"/>
      <c r="GXW358" s="76"/>
      <c r="GXX358" s="76"/>
      <c r="GXY358" s="76"/>
      <c r="GXZ358" s="76"/>
      <c r="GYA358" s="76"/>
      <c r="GYB358" s="76"/>
      <c r="GYC358" s="76"/>
      <c r="GYD358" s="76"/>
      <c r="GYE358" s="76"/>
      <c r="GYF358" s="76"/>
      <c r="GYG358" s="76"/>
      <c r="GYH358" s="76"/>
      <c r="GYI358" s="76"/>
      <c r="GYJ358" s="76"/>
      <c r="GYK358" s="76"/>
      <c r="GYL358" s="76"/>
      <c r="GYM358" s="76"/>
      <c r="GYN358" s="76"/>
      <c r="GYO358" s="76"/>
      <c r="GYP358" s="76"/>
      <c r="GYQ358" s="76"/>
      <c r="GYR358" s="76"/>
      <c r="GYS358" s="76"/>
      <c r="GYT358" s="76"/>
      <c r="GYU358" s="76"/>
      <c r="GYV358" s="76"/>
      <c r="GYW358" s="76"/>
      <c r="GYX358" s="76"/>
      <c r="GYY358" s="76"/>
      <c r="GYZ358" s="76"/>
      <c r="GZA358" s="76"/>
      <c r="GZB358" s="76"/>
      <c r="GZC358" s="76"/>
      <c r="GZD358" s="76"/>
      <c r="GZE358" s="76"/>
      <c r="GZF358" s="76"/>
      <c r="GZG358" s="76"/>
      <c r="GZH358" s="76"/>
      <c r="GZI358" s="76"/>
      <c r="GZJ358" s="76"/>
      <c r="GZK358" s="76"/>
      <c r="GZL358" s="76"/>
      <c r="GZM358" s="76"/>
      <c r="GZN358" s="76"/>
      <c r="GZO358" s="76"/>
      <c r="GZP358" s="76"/>
      <c r="GZQ358" s="76"/>
      <c r="GZR358" s="76"/>
      <c r="GZS358" s="76"/>
      <c r="GZT358" s="76"/>
      <c r="GZU358" s="76"/>
      <c r="GZV358" s="76"/>
      <c r="GZW358" s="76"/>
      <c r="GZX358" s="76"/>
      <c r="GZY358" s="76"/>
      <c r="GZZ358" s="76"/>
      <c r="HAA358" s="76"/>
      <c r="HAB358" s="76"/>
      <c r="HAC358" s="76"/>
      <c r="HAD358" s="76"/>
      <c r="HAE358" s="76"/>
      <c r="HAF358" s="76"/>
      <c r="HAG358" s="76"/>
      <c r="HAH358" s="76"/>
      <c r="HAI358" s="76"/>
      <c r="HAJ358" s="76"/>
      <c r="HAK358" s="76"/>
      <c r="HAL358" s="76"/>
      <c r="HAM358" s="76"/>
      <c r="HAN358" s="76"/>
      <c r="HAO358" s="76"/>
      <c r="HAP358" s="76"/>
      <c r="HAQ358" s="76"/>
      <c r="HAR358" s="76"/>
      <c r="HAS358" s="76"/>
      <c r="HAT358" s="76"/>
      <c r="HAU358" s="76"/>
      <c r="HAV358" s="76"/>
      <c r="HAW358" s="76"/>
      <c r="HAX358" s="76"/>
      <c r="HAY358" s="76"/>
      <c r="HAZ358" s="76"/>
      <c r="HBA358" s="76"/>
      <c r="HBB358" s="76"/>
      <c r="HBC358" s="76"/>
      <c r="HBD358" s="76"/>
      <c r="HBE358" s="76"/>
      <c r="HBF358" s="76"/>
      <c r="HBG358" s="76"/>
      <c r="HBH358" s="76"/>
      <c r="HBI358" s="76"/>
      <c r="HBJ358" s="76"/>
      <c r="HBK358" s="76"/>
      <c r="HBL358" s="76"/>
      <c r="HBM358" s="76"/>
      <c r="HBN358" s="76"/>
      <c r="HBO358" s="76"/>
      <c r="HBP358" s="76"/>
      <c r="HBQ358" s="76"/>
      <c r="HBR358" s="76"/>
      <c r="HBS358" s="76"/>
      <c r="HBT358" s="76"/>
      <c r="HBU358" s="76"/>
      <c r="HBV358" s="76"/>
      <c r="HBW358" s="76"/>
      <c r="HBX358" s="76"/>
      <c r="HBY358" s="76"/>
      <c r="HBZ358" s="76"/>
      <c r="HCA358" s="76"/>
      <c r="HCB358" s="76"/>
      <c r="HCC358" s="76"/>
      <c r="HCD358" s="76"/>
      <c r="HCE358" s="76"/>
      <c r="HCF358" s="76"/>
      <c r="HCG358" s="76"/>
      <c r="HCH358" s="76"/>
      <c r="HCI358" s="76"/>
      <c r="HCJ358" s="76"/>
      <c r="HCK358" s="76"/>
      <c r="HCL358" s="76"/>
      <c r="HCM358" s="76"/>
      <c r="HCN358" s="76"/>
      <c r="HCO358" s="76"/>
      <c r="HCP358" s="76"/>
      <c r="HCQ358" s="76"/>
      <c r="HCR358" s="76"/>
      <c r="HCS358" s="76"/>
      <c r="HCT358" s="76"/>
      <c r="HCU358" s="76"/>
      <c r="HCV358" s="76"/>
      <c r="HCW358" s="76"/>
      <c r="HCX358" s="76"/>
      <c r="HCY358" s="76"/>
      <c r="HCZ358" s="76"/>
      <c r="HDA358" s="76"/>
      <c r="HDB358" s="76"/>
      <c r="HDC358" s="76"/>
      <c r="HDD358" s="76"/>
      <c r="HDE358" s="76"/>
      <c r="HDF358" s="76"/>
      <c r="HDG358" s="76"/>
      <c r="HDH358" s="76"/>
      <c r="HDI358" s="76"/>
      <c r="HDJ358" s="76"/>
      <c r="HDK358" s="76"/>
      <c r="HDL358" s="76"/>
      <c r="HDM358" s="76"/>
      <c r="HDN358" s="76"/>
      <c r="HDO358" s="76"/>
      <c r="HDP358" s="76"/>
      <c r="HDQ358" s="76"/>
      <c r="HDR358" s="76"/>
      <c r="HDS358" s="76"/>
      <c r="HDT358" s="76"/>
      <c r="HDU358" s="76"/>
      <c r="HDV358" s="76"/>
      <c r="HDW358" s="76"/>
      <c r="HDX358" s="76"/>
      <c r="HDY358" s="76"/>
      <c r="HDZ358" s="76"/>
      <c r="HEA358" s="76"/>
      <c r="HEB358" s="76"/>
      <c r="HEC358" s="76"/>
      <c r="HED358" s="76"/>
      <c r="HEE358" s="76"/>
      <c r="HEF358" s="76"/>
      <c r="HEG358" s="76"/>
      <c r="HEH358" s="76"/>
      <c r="HEI358" s="76"/>
      <c r="HEJ358" s="76"/>
      <c r="HEK358" s="76"/>
      <c r="HEL358" s="76"/>
      <c r="HEM358" s="76"/>
      <c r="HEN358" s="76"/>
      <c r="HEO358" s="76"/>
      <c r="HEP358" s="76"/>
      <c r="HEQ358" s="76"/>
      <c r="HER358" s="76"/>
      <c r="HES358" s="76"/>
      <c r="HET358" s="76"/>
      <c r="HEU358" s="76"/>
      <c r="HEV358" s="76"/>
      <c r="HEW358" s="76"/>
      <c r="HEX358" s="76"/>
      <c r="HEY358" s="76"/>
      <c r="HEZ358" s="76"/>
      <c r="HFA358" s="76"/>
      <c r="HFB358" s="76"/>
      <c r="HFC358" s="76"/>
      <c r="HFD358" s="76"/>
      <c r="HFE358" s="76"/>
      <c r="HFF358" s="76"/>
      <c r="HFG358" s="76"/>
      <c r="HFH358" s="76"/>
      <c r="HFI358" s="76"/>
      <c r="HFJ358" s="76"/>
      <c r="HFK358" s="76"/>
      <c r="HFL358" s="76"/>
      <c r="HFM358" s="76"/>
      <c r="HFN358" s="76"/>
      <c r="HFO358" s="76"/>
      <c r="HFP358" s="76"/>
      <c r="HFQ358" s="76"/>
      <c r="HFR358" s="76"/>
      <c r="HFS358" s="76"/>
      <c r="HFT358" s="76"/>
      <c r="HFU358" s="76"/>
      <c r="HFV358" s="76"/>
      <c r="HFW358" s="76"/>
      <c r="HFX358" s="76"/>
      <c r="HFY358" s="76"/>
      <c r="HFZ358" s="76"/>
      <c r="HGA358" s="76"/>
      <c r="HGB358" s="76"/>
      <c r="HGC358" s="76"/>
      <c r="HGD358" s="76"/>
      <c r="HGE358" s="76"/>
      <c r="HGF358" s="76"/>
      <c r="HGG358" s="76"/>
      <c r="HGH358" s="76"/>
      <c r="HGI358" s="76"/>
      <c r="HGJ358" s="76"/>
      <c r="HGK358" s="76"/>
      <c r="HGL358" s="76"/>
      <c r="HGM358" s="76"/>
      <c r="HGN358" s="76"/>
      <c r="HGO358" s="76"/>
      <c r="HGP358" s="76"/>
      <c r="HGQ358" s="76"/>
      <c r="HGR358" s="76"/>
      <c r="HGS358" s="76"/>
      <c r="HGT358" s="76"/>
      <c r="HGU358" s="76"/>
      <c r="HGV358" s="76"/>
      <c r="HGW358" s="76"/>
      <c r="HGX358" s="76"/>
      <c r="HGY358" s="76"/>
      <c r="HGZ358" s="76"/>
      <c r="HHA358" s="76"/>
      <c r="HHB358" s="76"/>
      <c r="HHC358" s="76"/>
      <c r="HHD358" s="76"/>
      <c r="HHE358" s="76"/>
      <c r="HHF358" s="76"/>
      <c r="HHG358" s="76"/>
      <c r="HHH358" s="76"/>
      <c r="HHI358" s="76"/>
      <c r="HHJ358" s="76"/>
      <c r="HHK358" s="76"/>
      <c r="HHL358" s="76"/>
      <c r="HHM358" s="76"/>
      <c r="HHN358" s="76"/>
      <c r="HHO358" s="76"/>
      <c r="HHP358" s="76"/>
      <c r="HHQ358" s="76"/>
      <c r="HHR358" s="76"/>
      <c r="HHS358" s="76"/>
      <c r="HHT358" s="76"/>
      <c r="HHU358" s="76"/>
      <c r="HHV358" s="76"/>
      <c r="HHW358" s="76"/>
      <c r="HHX358" s="76"/>
      <c r="HHY358" s="76"/>
      <c r="HHZ358" s="76"/>
      <c r="HIA358" s="76"/>
      <c r="HIB358" s="76"/>
      <c r="HIC358" s="76"/>
      <c r="HID358" s="76"/>
      <c r="HIE358" s="76"/>
      <c r="HIF358" s="76"/>
      <c r="HIG358" s="76"/>
      <c r="HIH358" s="76"/>
      <c r="HII358" s="76"/>
      <c r="HIJ358" s="76"/>
      <c r="HIK358" s="76"/>
      <c r="HIL358" s="76"/>
      <c r="HIM358" s="76"/>
      <c r="HIN358" s="76"/>
      <c r="HIO358" s="76"/>
      <c r="HIP358" s="76"/>
      <c r="HIQ358" s="76"/>
      <c r="HIR358" s="76"/>
      <c r="HIS358" s="76"/>
      <c r="HIT358" s="76"/>
      <c r="HIU358" s="76"/>
      <c r="HIV358" s="76"/>
      <c r="HIW358" s="76"/>
      <c r="HIX358" s="76"/>
      <c r="HIY358" s="76"/>
      <c r="HIZ358" s="76"/>
      <c r="HJA358" s="76"/>
      <c r="HJB358" s="76"/>
      <c r="HJC358" s="76"/>
      <c r="HJD358" s="76"/>
      <c r="HJE358" s="76"/>
      <c r="HJF358" s="76"/>
      <c r="HJG358" s="76"/>
      <c r="HJH358" s="76"/>
      <c r="HJI358" s="76"/>
      <c r="HJJ358" s="76"/>
      <c r="HJK358" s="76"/>
      <c r="HJL358" s="76"/>
      <c r="HJM358" s="76"/>
      <c r="HJN358" s="76"/>
      <c r="HJO358" s="76"/>
      <c r="HJP358" s="76"/>
      <c r="HJQ358" s="76"/>
      <c r="HJR358" s="76"/>
      <c r="HJS358" s="76"/>
      <c r="HJT358" s="76"/>
      <c r="HJU358" s="76"/>
      <c r="HJV358" s="76"/>
      <c r="HJW358" s="76"/>
      <c r="HJX358" s="76"/>
      <c r="HJY358" s="76"/>
      <c r="HJZ358" s="76"/>
      <c r="HKA358" s="76"/>
      <c r="HKB358" s="76"/>
      <c r="HKC358" s="76"/>
      <c r="HKD358" s="76"/>
      <c r="HKE358" s="76"/>
      <c r="HKF358" s="76"/>
      <c r="HKG358" s="76"/>
      <c r="HKH358" s="76"/>
      <c r="HKI358" s="76"/>
      <c r="HKJ358" s="76"/>
      <c r="HKK358" s="76"/>
      <c r="HKL358" s="76"/>
      <c r="HKM358" s="76"/>
      <c r="HKN358" s="76"/>
      <c r="HKO358" s="76"/>
      <c r="HKP358" s="76"/>
      <c r="HKQ358" s="76"/>
      <c r="HKR358" s="76"/>
      <c r="HKS358" s="76"/>
      <c r="HKT358" s="76"/>
      <c r="HKU358" s="76"/>
      <c r="HKV358" s="76"/>
      <c r="HKW358" s="76"/>
      <c r="HKX358" s="76"/>
      <c r="HKY358" s="76"/>
      <c r="HKZ358" s="76"/>
      <c r="HLA358" s="76"/>
      <c r="HLB358" s="76"/>
      <c r="HLC358" s="76"/>
      <c r="HLD358" s="76"/>
      <c r="HLE358" s="76"/>
      <c r="HLF358" s="76"/>
      <c r="HLG358" s="76"/>
      <c r="HLH358" s="76"/>
      <c r="HLI358" s="76"/>
      <c r="HLJ358" s="76"/>
      <c r="HLK358" s="76"/>
      <c r="HLL358" s="76"/>
      <c r="HLM358" s="76"/>
      <c r="HLN358" s="76"/>
      <c r="HLO358" s="76"/>
      <c r="HLP358" s="76"/>
      <c r="HLQ358" s="76"/>
      <c r="HLR358" s="76"/>
      <c r="HLS358" s="76"/>
      <c r="HLT358" s="76"/>
      <c r="HLU358" s="76"/>
      <c r="HLV358" s="76"/>
      <c r="HLW358" s="76"/>
      <c r="HLX358" s="76"/>
      <c r="HLY358" s="76"/>
      <c r="HLZ358" s="76"/>
      <c r="HMA358" s="76"/>
      <c r="HMB358" s="76"/>
      <c r="HMC358" s="76"/>
      <c r="HMD358" s="76"/>
      <c r="HME358" s="76"/>
      <c r="HMF358" s="76"/>
      <c r="HMG358" s="76"/>
      <c r="HMH358" s="76"/>
      <c r="HMI358" s="76"/>
      <c r="HMJ358" s="76"/>
      <c r="HMK358" s="76"/>
      <c r="HML358" s="76"/>
      <c r="HMM358" s="76"/>
      <c r="HMN358" s="76"/>
      <c r="HMO358" s="76"/>
      <c r="HMP358" s="76"/>
      <c r="HMQ358" s="76"/>
      <c r="HMR358" s="76"/>
      <c r="HMS358" s="76"/>
      <c r="HMT358" s="76"/>
      <c r="HMU358" s="76"/>
      <c r="HMV358" s="76"/>
      <c r="HMW358" s="76"/>
      <c r="HMX358" s="76"/>
      <c r="HMY358" s="76"/>
      <c r="HMZ358" s="76"/>
      <c r="HNA358" s="76"/>
      <c r="HNB358" s="76"/>
      <c r="HNC358" s="76"/>
      <c r="HND358" s="76"/>
      <c r="HNE358" s="76"/>
      <c r="HNF358" s="76"/>
      <c r="HNG358" s="76"/>
      <c r="HNH358" s="76"/>
      <c r="HNI358" s="76"/>
      <c r="HNJ358" s="76"/>
      <c r="HNK358" s="76"/>
      <c r="HNL358" s="76"/>
      <c r="HNM358" s="76"/>
      <c r="HNN358" s="76"/>
      <c r="HNO358" s="76"/>
      <c r="HNP358" s="76"/>
      <c r="HNQ358" s="76"/>
      <c r="HNR358" s="76"/>
      <c r="HNS358" s="76"/>
      <c r="HNT358" s="76"/>
      <c r="HNU358" s="76"/>
      <c r="HNV358" s="76"/>
      <c r="HNW358" s="76"/>
      <c r="HNX358" s="76"/>
      <c r="HNY358" s="76"/>
      <c r="HNZ358" s="76"/>
      <c r="HOA358" s="76"/>
      <c r="HOB358" s="76"/>
      <c r="HOC358" s="76"/>
      <c r="HOD358" s="76"/>
      <c r="HOE358" s="76"/>
      <c r="HOF358" s="76"/>
      <c r="HOG358" s="76"/>
      <c r="HOH358" s="76"/>
      <c r="HOI358" s="76"/>
      <c r="HOJ358" s="76"/>
      <c r="HOK358" s="76"/>
      <c r="HOL358" s="76"/>
      <c r="HOM358" s="76"/>
      <c r="HON358" s="76"/>
      <c r="HOO358" s="76"/>
      <c r="HOP358" s="76"/>
      <c r="HOQ358" s="76"/>
      <c r="HOR358" s="76"/>
      <c r="HOS358" s="76"/>
      <c r="HOT358" s="76"/>
      <c r="HOU358" s="76"/>
      <c r="HOV358" s="76"/>
      <c r="HOW358" s="76"/>
      <c r="HOX358" s="76"/>
      <c r="HOY358" s="76"/>
      <c r="HOZ358" s="76"/>
      <c r="HPA358" s="76"/>
      <c r="HPB358" s="76"/>
      <c r="HPC358" s="76"/>
      <c r="HPD358" s="76"/>
      <c r="HPE358" s="76"/>
      <c r="HPF358" s="76"/>
      <c r="HPG358" s="76"/>
      <c r="HPH358" s="76"/>
      <c r="HPI358" s="76"/>
      <c r="HPJ358" s="76"/>
      <c r="HPK358" s="76"/>
      <c r="HPL358" s="76"/>
      <c r="HPM358" s="76"/>
      <c r="HPN358" s="76"/>
      <c r="HPO358" s="76"/>
      <c r="HPP358" s="76"/>
      <c r="HPQ358" s="76"/>
      <c r="HPR358" s="76"/>
      <c r="HPS358" s="76"/>
      <c r="HPT358" s="76"/>
      <c r="HPU358" s="76"/>
      <c r="HPV358" s="76"/>
      <c r="HPW358" s="76"/>
      <c r="HPX358" s="76"/>
      <c r="HPY358" s="76"/>
      <c r="HPZ358" s="76"/>
      <c r="HQA358" s="76"/>
      <c r="HQB358" s="76"/>
      <c r="HQC358" s="76"/>
      <c r="HQD358" s="76"/>
      <c r="HQE358" s="76"/>
      <c r="HQF358" s="76"/>
      <c r="HQG358" s="76"/>
      <c r="HQH358" s="76"/>
      <c r="HQI358" s="76"/>
      <c r="HQJ358" s="76"/>
      <c r="HQK358" s="76"/>
      <c r="HQL358" s="76"/>
      <c r="HQM358" s="76"/>
      <c r="HQN358" s="76"/>
      <c r="HQO358" s="76"/>
      <c r="HQP358" s="76"/>
      <c r="HQQ358" s="76"/>
      <c r="HQR358" s="76"/>
      <c r="HQS358" s="76"/>
      <c r="HQT358" s="76"/>
      <c r="HQU358" s="76"/>
      <c r="HQV358" s="76"/>
      <c r="HQW358" s="76"/>
      <c r="HQX358" s="76"/>
      <c r="HQY358" s="76"/>
      <c r="HQZ358" s="76"/>
      <c r="HRA358" s="76"/>
      <c r="HRB358" s="76"/>
      <c r="HRC358" s="76"/>
      <c r="HRD358" s="76"/>
      <c r="HRE358" s="76"/>
      <c r="HRF358" s="76"/>
      <c r="HRG358" s="76"/>
      <c r="HRH358" s="76"/>
      <c r="HRI358" s="76"/>
      <c r="HRJ358" s="76"/>
      <c r="HRK358" s="76"/>
      <c r="HRL358" s="76"/>
      <c r="HRM358" s="76"/>
      <c r="HRN358" s="76"/>
      <c r="HRO358" s="76"/>
      <c r="HRP358" s="76"/>
      <c r="HRQ358" s="76"/>
      <c r="HRR358" s="76"/>
      <c r="HRS358" s="76"/>
      <c r="HRT358" s="76"/>
      <c r="HRU358" s="76"/>
      <c r="HRV358" s="76"/>
      <c r="HRW358" s="76"/>
      <c r="HRX358" s="76"/>
      <c r="HRY358" s="76"/>
      <c r="HRZ358" s="76"/>
      <c r="HSA358" s="76"/>
      <c r="HSB358" s="76"/>
      <c r="HSC358" s="76"/>
      <c r="HSD358" s="76"/>
      <c r="HSE358" s="76"/>
      <c r="HSF358" s="76"/>
      <c r="HSG358" s="76"/>
      <c r="HSH358" s="76"/>
      <c r="HSI358" s="76"/>
      <c r="HSJ358" s="76"/>
      <c r="HSK358" s="76"/>
      <c r="HSL358" s="76"/>
      <c r="HSM358" s="76"/>
      <c r="HSN358" s="76"/>
      <c r="HSO358" s="76"/>
      <c r="HSP358" s="76"/>
      <c r="HSQ358" s="76"/>
      <c r="HSR358" s="76"/>
      <c r="HSS358" s="76"/>
      <c r="HST358" s="76"/>
      <c r="HSU358" s="76"/>
      <c r="HSV358" s="76"/>
      <c r="HSW358" s="76"/>
      <c r="HSX358" s="76"/>
      <c r="HSY358" s="76"/>
      <c r="HSZ358" s="76"/>
      <c r="HTA358" s="76"/>
      <c r="HTB358" s="76"/>
      <c r="HTC358" s="76"/>
      <c r="HTD358" s="76"/>
      <c r="HTE358" s="76"/>
      <c r="HTF358" s="76"/>
      <c r="HTG358" s="76"/>
      <c r="HTH358" s="76"/>
      <c r="HTI358" s="76"/>
      <c r="HTJ358" s="76"/>
      <c r="HTK358" s="76"/>
      <c r="HTL358" s="76"/>
      <c r="HTM358" s="76"/>
      <c r="HTN358" s="76"/>
      <c r="HTO358" s="76"/>
      <c r="HTP358" s="76"/>
      <c r="HTQ358" s="76"/>
      <c r="HTR358" s="76"/>
      <c r="HTS358" s="76"/>
      <c r="HTT358" s="76"/>
      <c r="HTU358" s="76"/>
      <c r="HTV358" s="76"/>
      <c r="HTW358" s="76"/>
      <c r="HTX358" s="76"/>
      <c r="HTY358" s="76"/>
      <c r="HTZ358" s="76"/>
      <c r="HUA358" s="76"/>
      <c r="HUB358" s="76"/>
      <c r="HUC358" s="76"/>
      <c r="HUD358" s="76"/>
      <c r="HUE358" s="76"/>
      <c r="HUF358" s="76"/>
      <c r="HUG358" s="76"/>
      <c r="HUH358" s="76"/>
      <c r="HUI358" s="76"/>
      <c r="HUJ358" s="76"/>
      <c r="HUK358" s="76"/>
      <c r="HUL358" s="76"/>
      <c r="HUM358" s="76"/>
      <c r="HUN358" s="76"/>
      <c r="HUO358" s="76"/>
      <c r="HUP358" s="76"/>
      <c r="HUQ358" s="76"/>
      <c r="HUR358" s="76"/>
      <c r="HUS358" s="76"/>
      <c r="HUT358" s="76"/>
      <c r="HUU358" s="76"/>
      <c r="HUV358" s="76"/>
      <c r="HUW358" s="76"/>
      <c r="HUX358" s="76"/>
      <c r="HUY358" s="76"/>
      <c r="HUZ358" s="76"/>
      <c r="HVA358" s="76"/>
      <c r="HVB358" s="76"/>
      <c r="HVC358" s="76"/>
      <c r="HVD358" s="76"/>
      <c r="HVE358" s="76"/>
      <c r="HVF358" s="76"/>
      <c r="HVG358" s="76"/>
      <c r="HVH358" s="76"/>
      <c r="HVI358" s="76"/>
      <c r="HVJ358" s="76"/>
      <c r="HVK358" s="76"/>
      <c r="HVL358" s="76"/>
      <c r="HVM358" s="76"/>
      <c r="HVN358" s="76"/>
      <c r="HVO358" s="76"/>
      <c r="HVP358" s="76"/>
      <c r="HVQ358" s="76"/>
      <c r="HVR358" s="76"/>
      <c r="HVS358" s="76"/>
      <c r="HVT358" s="76"/>
      <c r="HVU358" s="76"/>
      <c r="HVV358" s="76"/>
      <c r="HVW358" s="76"/>
      <c r="HVX358" s="76"/>
      <c r="HVY358" s="76"/>
      <c r="HVZ358" s="76"/>
      <c r="HWA358" s="76"/>
      <c r="HWB358" s="76"/>
      <c r="HWC358" s="76"/>
      <c r="HWD358" s="76"/>
      <c r="HWE358" s="76"/>
      <c r="HWF358" s="76"/>
      <c r="HWG358" s="76"/>
      <c r="HWH358" s="76"/>
      <c r="HWI358" s="76"/>
      <c r="HWJ358" s="76"/>
      <c r="HWK358" s="76"/>
      <c r="HWL358" s="76"/>
      <c r="HWM358" s="76"/>
      <c r="HWN358" s="76"/>
      <c r="HWO358" s="76"/>
      <c r="HWP358" s="76"/>
      <c r="HWQ358" s="76"/>
      <c r="HWR358" s="76"/>
      <c r="HWS358" s="76"/>
      <c r="HWT358" s="76"/>
      <c r="HWU358" s="76"/>
      <c r="HWV358" s="76"/>
      <c r="HWW358" s="76"/>
      <c r="HWX358" s="76"/>
      <c r="HWY358" s="76"/>
      <c r="HWZ358" s="76"/>
      <c r="HXA358" s="76"/>
      <c r="HXB358" s="76"/>
      <c r="HXC358" s="76"/>
      <c r="HXD358" s="76"/>
      <c r="HXE358" s="76"/>
      <c r="HXF358" s="76"/>
      <c r="HXG358" s="76"/>
      <c r="HXH358" s="76"/>
      <c r="HXI358" s="76"/>
      <c r="HXJ358" s="76"/>
      <c r="HXK358" s="76"/>
      <c r="HXL358" s="76"/>
      <c r="HXM358" s="76"/>
      <c r="HXN358" s="76"/>
      <c r="HXO358" s="76"/>
      <c r="HXP358" s="76"/>
      <c r="HXQ358" s="76"/>
      <c r="HXR358" s="76"/>
      <c r="HXS358" s="76"/>
      <c r="HXT358" s="76"/>
      <c r="HXU358" s="76"/>
      <c r="HXV358" s="76"/>
      <c r="HXW358" s="76"/>
      <c r="HXX358" s="76"/>
      <c r="HXY358" s="76"/>
      <c r="HXZ358" s="76"/>
      <c r="HYA358" s="76"/>
      <c r="HYB358" s="76"/>
      <c r="HYC358" s="76"/>
      <c r="HYD358" s="76"/>
      <c r="HYE358" s="76"/>
      <c r="HYF358" s="76"/>
      <c r="HYG358" s="76"/>
      <c r="HYH358" s="76"/>
      <c r="HYI358" s="76"/>
      <c r="HYJ358" s="76"/>
      <c r="HYK358" s="76"/>
      <c r="HYL358" s="76"/>
      <c r="HYM358" s="76"/>
      <c r="HYN358" s="76"/>
      <c r="HYO358" s="76"/>
      <c r="HYP358" s="76"/>
      <c r="HYQ358" s="76"/>
      <c r="HYR358" s="76"/>
      <c r="HYS358" s="76"/>
      <c r="HYT358" s="76"/>
      <c r="HYU358" s="76"/>
      <c r="HYV358" s="76"/>
      <c r="HYW358" s="76"/>
      <c r="HYX358" s="76"/>
      <c r="HYY358" s="76"/>
      <c r="HYZ358" s="76"/>
      <c r="HZA358" s="76"/>
      <c r="HZB358" s="76"/>
      <c r="HZC358" s="76"/>
      <c r="HZD358" s="76"/>
      <c r="HZE358" s="76"/>
      <c r="HZF358" s="76"/>
      <c r="HZG358" s="76"/>
      <c r="HZH358" s="76"/>
      <c r="HZI358" s="76"/>
      <c r="HZJ358" s="76"/>
      <c r="HZK358" s="76"/>
      <c r="HZL358" s="76"/>
      <c r="HZM358" s="76"/>
      <c r="HZN358" s="76"/>
      <c r="HZO358" s="76"/>
      <c r="HZP358" s="76"/>
      <c r="HZQ358" s="76"/>
      <c r="HZR358" s="76"/>
      <c r="HZS358" s="76"/>
      <c r="HZT358" s="76"/>
      <c r="HZU358" s="76"/>
      <c r="HZV358" s="76"/>
      <c r="HZW358" s="76"/>
      <c r="HZX358" s="76"/>
      <c r="HZY358" s="76"/>
      <c r="HZZ358" s="76"/>
      <c r="IAA358" s="76"/>
      <c r="IAB358" s="76"/>
      <c r="IAC358" s="76"/>
      <c r="IAD358" s="76"/>
      <c r="IAE358" s="76"/>
      <c r="IAF358" s="76"/>
      <c r="IAG358" s="76"/>
      <c r="IAH358" s="76"/>
      <c r="IAI358" s="76"/>
      <c r="IAJ358" s="76"/>
      <c r="IAK358" s="76"/>
      <c r="IAL358" s="76"/>
      <c r="IAM358" s="76"/>
      <c r="IAN358" s="76"/>
      <c r="IAO358" s="76"/>
      <c r="IAP358" s="76"/>
      <c r="IAQ358" s="76"/>
      <c r="IAR358" s="76"/>
      <c r="IAS358" s="76"/>
      <c r="IAT358" s="76"/>
      <c r="IAU358" s="76"/>
      <c r="IAV358" s="76"/>
      <c r="IAW358" s="76"/>
      <c r="IAX358" s="76"/>
      <c r="IAY358" s="76"/>
      <c r="IAZ358" s="76"/>
      <c r="IBA358" s="76"/>
      <c r="IBB358" s="76"/>
      <c r="IBC358" s="76"/>
      <c r="IBD358" s="76"/>
      <c r="IBE358" s="76"/>
      <c r="IBF358" s="76"/>
      <c r="IBG358" s="76"/>
      <c r="IBH358" s="76"/>
      <c r="IBI358" s="76"/>
      <c r="IBJ358" s="76"/>
      <c r="IBK358" s="76"/>
      <c r="IBL358" s="76"/>
      <c r="IBM358" s="76"/>
      <c r="IBN358" s="76"/>
      <c r="IBO358" s="76"/>
      <c r="IBP358" s="76"/>
      <c r="IBQ358" s="76"/>
      <c r="IBR358" s="76"/>
      <c r="IBS358" s="76"/>
      <c r="IBT358" s="76"/>
      <c r="IBU358" s="76"/>
      <c r="IBV358" s="76"/>
      <c r="IBW358" s="76"/>
      <c r="IBX358" s="76"/>
      <c r="IBY358" s="76"/>
      <c r="IBZ358" s="76"/>
      <c r="ICA358" s="76"/>
      <c r="ICB358" s="76"/>
      <c r="ICC358" s="76"/>
      <c r="ICD358" s="76"/>
      <c r="ICE358" s="76"/>
      <c r="ICF358" s="76"/>
      <c r="ICG358" s="76"/>
      <c r="ICH358" s="76"/>
      <c r="ICI358" s="76"/>
      <c r="ICJ358" s="76"/>
      <c r="ICK358" s="76"/>
      <c r="ICL358" s="76"/>
      <c r="ICM358" s="76"/>
      <c r="ICN358" s="76"/>
      <c r="ICO358" s="76"/>
      <c r="ICP358" s="76"/>
      <c r="ICQ358" s="76"/>
      <c r="ICR358" s="76"/>
      <c r="ICS358" s="76"/>
      <c r="ICT358" s="76"/>
      <c r="ICU358" s="76"/>
      <c r="ICV358" s="76"/>
      <c r="ICW358" s="76"/>
      <c r="ICX358" s="76"/>
      <c r="ICY358" s="76"/>
      <c r="ICZ358" s="76"/>
      <c r="IDA358" s="76"/>
      <c r="IDB358" s="76"/>
      <c r="IDC358" s="76"/>
      <c r="IDD358" s="76"/>
      <c r="IDE358" s="76"/>
      <c r="IDF358" s="76"/>
      <c r="IDG358" s="76"/>
      <c r="IDH358" s="76"/>
      <c r="IDI358" s="76"/>
      <c r="IDJ358" s="76"/>
      <c r="IDK358" s="76"/>
      <c r="IDL358" s="76"/>
      <c r="IDM358" s="76"/>
      <c r="IDN358" s="76"/>
      <c r="IDO358" s="76"/>
      <c r="IDP358" s="76"/>
      <c r="IDQ358" s="76"/>
      <c r="IDR358" s="76"/>
      <c r="IDS358" s="76"/>
      <c r="IDT358" s="76"/>
      <c r="IDU358" s="76"/>
      <c r="IDV358" s="76"/>
      <c r="IDW358" s="76"/>
      <c r="IDX358" s="76"/>
      <c r="IDY358" s="76"/>
      <c r="IDZ358" s="76"/>
      <c r="IEA358" s="76"/>
      <c r="IEB358" s="76"/>
      <c r="IEC358" s="76"/>
      <c r="IED358" s="76"/>
      <c r="IEE358" s="76"/>
      <c r="IEF358" s="76"/>
      <c r="IEG358" s="76"/>
      <c r="IEH358" s="76"/>
      <c r="IEI358" s="76"/>
      <c r="IEJ358" s="76"/>
      <c r="IEK358" s="76"/>
      <c r="IEL358" s="76"/>
      <c r="IEM358" s="76"/>
      <c r="IEN358" s="76"/>
      <c r="IEO358" s="76"/>
      <c r="IEP358" s="76"/>
      <c r="IEQ358" s="76"/>
      <c r="IER358" s="76"/>
      <c r="IES358" s="76"/>
      <c r="IET358" s="76"/>
      <c r="IEU358" s="76"/>
      <c r="IEV358" s="76"/>
      <c r="IEW358" s="76"/>
      <c r="IEX358" s="76"/>
      <c r="IEY358" s="76"/>
      <c r="IEZ358" s="76"/>
      <c r="IFA358" s="76"/>
      <c r="IFB358" s="76"/>
      <c r="IFC358" s="76"/>
      <c r="IFD358" s="76"/>
      <c r="IFE358" s="76"/>
      <c r="IFF358" s="76"/>
      <c r="IFG358" s="76"/>
      <c r="IFH358" s="76"/>
      <c r="IFI358" s="76"/>
      <c r="IFJ358" s="76"/>
      <c r="IFK358" s="76"/>
      <c r="IFL358" s="76"/>
      <c r="IFM358" s="76"/>
      <c r="IFN358" s="76"/>
      <c r="IFO358" s="76"/>
      <c r="IFP358" s="76"/>
      <c r="IFQ358" s="76"/>
      <c r="IFR358" s="76"/>
      <c r="IFS358" s="76"/>
      <c r="IFT358" s="76"/>
      <c r="IFU358" s="76"/>
      <c r="IFV358" s="76"/>
      <c r="IFW358" s="76"/>
      <c r="IFX358" s="76"/>
      <c r="IFY358" s="76"/>
      <c r="IFZ358" s="76"/>
      <c r="IGA358" s="76"/>
      <c r="IGB358" s="76"/>
      <c r="IGC358" s="76"/>
      <c r="IGD358" s="76"/>
      <c r="IGE358" s="76"/>
      <c r="IGF358" s="76"/>
      <c r="IGG358" s="76"/>
      <c r="IGH358" s="76"/>
      <c r="IGI358" s="76"/>
      <c r="IGJ358" s="76"/>
      <c r="IGK358" s="76"/>
      <c r="IGL358" s="76"/>
      <c r="IGM358" s="76"/>
      <c r="IGN358" s="76"/>
      <c r="IGO358" s="76"/>
      <c r="IGP358" s="76"/>
      <c r="IGQ358" s="76"/>
      <c r="IGR358" s="76"/>
      <c r="IGS358" s="76"/>
      <c r="IGT358" s="76"/>
      <c r="IGU358" s="76"/>
      <c r="IGV358" s="76"/>
      <c r="IGW358" s="76"/>
      <c r="IGX358" s="76"/>
      <c r="IGY358" s="76"/>
      <c r="IGZ358" s="76"/>
      <c r="IHA358" s="76"/>
      <c r="IHB358" s="76"/>
      <c r="IHC358" s="76"/>
      <c r="IHD358" s="76"/>
      <c r="IHE358" s="76"/>
      <c r="IHF358" s="76"/>
      <c r="IHG358" s="76"/>
      <c r="IHH358" s="76"/>
      <c r="IHI358" s="76"/>
      <c r="IHJ358" s="76"/>
      <c r="IHK358" s="76"/>
      <c r="IHL358" s="76"/>
      <c r="IHM358" s="76"/>
      <c r="IHN358" s="76"/>
      <c r="IHO358" s="76"/>
      <c r="IHP358" s="76"/>
      <c r="IHQ358" s="76"/>
      <c r="IHR358" s="76"/>
      <c r="IHS358" s="76"/>
      <c r="IHT358" s="76"/>
      <c r="IHU358" s="76"/>
      <c r="IHV358" s="76"/>
      <c r="IHW358" s="76"/>
      <c r="IHX358" s="76"/>
      <c r="IHY358" s="76"/>
      <c r="IHZ358" s="76"/>
      <c r="IIA358" s="76"/>
      <c r="IIB358" s="76"/>
      <c r="IIC358" s="76"/>
      <c r="IID358" s="76"/>
      <c r="IIE358" s="76"/>
      <c r="IIF358" s="76"/>
      <c r="IIG358" s="76"/>
      <c r="IIH358" s="76"/>
      <c r="III358" s="76"/>
      <c r="IIJ358" s="76"/>
      <c r="IIK358" s="76"/>
      <c r="IIL358" s="76"/>
      <c r="IIM358" s="76"/>
      <c r="IIN358" s="76"/>
      <c r="IIO358" s="76"/>
      <c r="IIP358" s="76"/>
      <c r="IIQ358" s="76"/>
      <c r="IIR358" s="76"/>
      <c r="IIS358" s="76"/>
      <c r="IIT358" s="76"/>
    </row>
    <row r="359" spans="1:6338" s="76" customFormat="1" ht="15" customHeight="1" x14ac:dyDescent="0.2">
      <c r="A359" s="638" t="s">
        <v>151</v>
      </c>
      <c r="B359" s="639" t="s">
        <v>140</v>
      </c>
      <c r="C359" s="640" t="s">
        <v>152</v>
      </c>
      <c r="D359" s="641" t="s">
        <v>153</v>
      </c>
      <c r="E359" s="642" t="s">
        <v>150</v>
      </c>
      <c r="F359" s="643"/>
      <c r="G359" s="644"/>
      <c r="H359" s="139"/>
      <c r="I359" s="644"/>
      <c r="J359" s="644">
        <v>400000</v>
      </c>
      <c r="K359" s="645"/>
      <c r="L359" s="645"/>
      <c r="M359" s="645"/>
      <c r="N359" s="576"/>
      <c r="O359" s="644"/>
      <c r="P359" s="140">
        <f t="shared" ref="P359:P367" si="139">SUM(I359:O359)</f>
        <v>400000</v>
      </c>
      <c r="Q359" s="140">
        <f t="shared" ref="Q359:Q367" si="140">SUM(P359-G359)</f>
        <v>400000</v>
      </c>
      <c r="R359" s="140">
        <f t="shared" ref="R359:R367" si="141">SUM(Q359-O359)</f>
        <v>400000</v>
      </c>
      <c r="S359" s="617">
        <f t="shared" ref="S359:S367" si="142">H359</f>
        <v>0</v>
      </c>
    </row>
    <row r="360" spans="1:6338" s="76" customFormat="1" ht="15" customHeight="1" x14ac:dyDescent="0.2">
      <c r="A360" s="646" t="s">
        <v>154</v>
      </c>
      <c r="B360" s="647" t="s">
        <v>140</v>
      </c>
      <c r="C360" s="648" t="s">
        <v>155</v>
      </c>
      <c r="D360" s="647" t="s">
        <v>142</v>
      </c>
      <c r="E360" s="647" t="s">
        <v>143</v>
      </c>
      <c r="F360" s="649"/>
      <c r="G360" s="160"/>
      <c r="H360" s="139"/>
      <c r="I360" s="160">
        <v>45000</v>
      </c>
      <c r="J360" s="160"/>
      <c r="K360" s="162"/>
      <c r="L360" s="162"/>
      <c r="M360" s="162"/>
      <c r="N360" s="177"/>
      <c r="O360" s="160"/>
      <c r="P360" s="140">
        <f t="shared" si="139"/>
        <v>45000</v>
      </c>
      <c r="Q360" s="140">
        <f t="shared" si="140"/>
        <v>45000</v>
      </c>
      <c r="R360" s="140">
        <f t="shared" si="141"/>
        <v>45000</v>
      </c>
      <c r="S360" s="617">
        <f t="shared" si="142"/>
        <v>0</v>
      </c>
    </row>
    <row r="361" spans="1:6338" s="76" customFormat="1" ht="15" customHeight="1" x14ac:dyDescent="0.2">
      <c r="A361" s="646" t="s">
        <v>156</v>
      </c>
      <c r="B361" s="647" t="s">
        <v>140</v>
      </c>
      <c r="C361" s="648" t="s">
        <v>148</v>
      </c>
      <c r="D361" s="647" t="s">
        <v>153</v>
      </c>
      <c r="E361" s="647" t="s">
        <v>143</v>
      </c>
      <c r="F361" s="649"/>
      <c r="G361" s="160"/>
      <c r="H361" s="139"/>
      <c r="I361" s="160">
        <v>3000000</v>
      </c>
      <c r="J361" s="160"/>
      <c r="K361" s="162"/>
      <c r="L361" s="162"/>
      <c r="M361" s="162"/>
      <c r="N361" s="177"/>
      <c r="O361" s="160"/>
      <c r="P361" s="140">
        <f t="shared" si="139"/>
        <v>3000000</v>
      </c>
      <c r="Q361" s="140">
        <f t="shared" si="140"/>
        <v>3000000</v>
      </c>
      <c r="R361" s="140">
        <f t="shared" si="141"/>
        <v>3000000</v>
      </c>
      <c r="S361" s="617">
        <f t="shared" si="142"/>
        <v>0</v>
      </c>
    </row>
    <row r="362" spans="1:6338" s="76" customFormat="1" ht="15" customHeight="1" x14ac:dyDescent="0.2">
      <c r="A362" s="638" t="s">
        <v>157</v>
      </c>
      <c r="B362" s="639" t="s">
        <v>140</v>
      </c>
      <c r="C362" s="640" t="s">
        <v>152</v>
      </c>
      <c r="D362" s="641" t="s">
        <v>153</v>
      </c>
      <c r="E362" s="650" t="s">
        <v>150</v>
      </c>
      <c r="F362" s="643"/>
      <c r="G362" s="644"/>
      <c r="H362" s="139"/>
      <c r="I362" s="644"/>
      <c r="J362" s="644"/>
      <c r="K362" s="645"/>
      <c r="L362" s="645"/>
      <c r="M362" s="645"/>
      <c r="N362" s="576">
        <v>4000000</v>
      </c>
      <c r="O362" s="644"/>
      <c r="P362" s="140">
        <f t="shared" si="139"/>
        <v>4000000</v>
      </c>
      <c r="Q362" s="140">
        <f t="shared" si="140"/>
        <v>4000000</v>
      </c>
      <c r="R362" s="140">
        <f t="shared" si="141"/>
        <v>4000000</v>
      </c>
      <c r="S362" s="617">
        <f t="shared" si="142"/>
        <v>0</v>
      </c>
    </row>
    <row r="363" spans="1:6338" s="76" customFormat="1" ht="15" customHeight="1" x14ac:dyDescent="0.2">
      <c r="A363" s="646" t="s">
        <v>158</v>
      </c>
      <c r="B363" s="647" t="s">
        <v>140</v>
      </c>
      <c r="C363" s="648" t="s">
        <v>152</v>
      </c>
      <c r="D363" s="647" t="s">
        <v>153</v>
      </c>
      <c r="E363" s="647" t="s">
        <v>143</v>
      </c>
      <c r="F363" s="649"/>
      <c r="G363" s="160"/>
      <c r="H363" s="139"/>
      <c r="I363" s="160"/>
      <c r="J363" s="160"/>
      <c r="K363" s="162"/>
      <c r="L363" s="162"/>
      <c r="M363" s="162"/>
      <c r="N363" s="177">
        <v>400000</v>
      </c>
      <c r="O363" s="160"/>
      <c r="P363" s="140">
        <f t="shared" si="139"/>
        <v>400000</v>
      </c>
      <c r="Q363" s="140">
        <f t="shared" si="140"/>
        <v>400000</v>
      </c>
      <c r="R363" s="140">
        <f t="shared" si="141"/>
        <v>400000</v>
      </c>
      <c r="S363" s="617">
        <f t="shared" si="142"/>
        <v>0</v>
      </c>
    </row>
    <row r="364" spans="1:6338" s="76" customFormat="1" ht="15" customHeight="1" x14ac:dyDescent="0.2">
      <c r="A364" s="646" t="s">
        <v>159</v>
      </c>
      <c r="B364" s="647" t="s">
        <v>140</v>
      </c>
      <c r="C364" s="648" t="s">
        <v>152</v>
      </c>
      <c r="D364" s="647" t="s">
        <v>153</v>
      </c>
      <c r="E364" s="647" t="s">
        <v>150</v>
      </c>
      <c r="F364" s="649"/>
      <c r="G364" s="160"/>
      <c r="H364" s="139"/>
      <c r="I364" s="160"/>
      <c r="J364" s="160"/>
      <c r="K364" s="162"/>
      <c r="L364" s="162"/>
      <c r="M364" s="162"/>
      <c r="N364" s="177">
        <v>4000000</v>
      </c>
      <c r="O364" s="160"/>
      <c r="P364" s="140">
        <f t="shared" si="139"/>
        <v>4000000</v>
      </c>
      <c r="Q364" s="140">
        <f t="shared" si="140"/>
        <v>4000000</v>
      </c>
      <c r="R364" s="140">
        <f t="shared" si="141"/>
        <v>4000000</v>
      </c>
      <c r="S364" s="617">
        <f t="shared" si="142"/>
        <v>0</v>
      </c>
    </row>
    <row r="365" spans="1:6338" s="76" customFormat="1" ht="15" customHeight="1" x14ac:dyDescent="0.2">
      <c r="A365" s="646" t="s">
        <v>160</v>
      </c>
      <c r="B365" s="647" t="s">
        <v>140</v>
      </c>
      <c r="C365" s="648" t="s">
        <v>152</v>
      </c>
      <c r="D365" s="647" t="s">
        <v>153</v>
      </c>
      <c r="E365" s="647" t="s">
        <v>143</v>
      </c>
      <c r="F365" s="649"/>
      <c r="G365" s="160"/>
      <c r="H365" s="139"/>
      <c r="I365" s="160"/>
      <c r="J365" s="160"/>
      <c r="K365" s="162"/>
      <c r="L365" s="162"/>
      <c r="M365" s="162"/>
      <c r="N365" s="177">
        <v>400000</v>
      </c>
      <c r="O365" s="160"/>
      <c r="P365" s="140">
        <f t="shared" si="139"/>
        <v>400000</v>
      </c>
      <c r="Q365" s="140">
        <f t="shared" si="140"/>
        <v>400000</v>
      </c>
      <c r="R365" s="140">
        <f t="shared" si="141"/>
        <v>400000</v>
      </c>
      <c r="S365" s="617">
        <f t="shared" si="142"/>
        <v>0</v>
      </c>
    </row>
    <row r="366" spans="1:6338" s="76" customFormat="1" ht="15" customHeight="1" x14ac:dyDescent="0.2">
      <c r="A366" s="646" t="s">
        <v>161</v>
      </c>
      <c r="B366" s="647" t="s">
        <v>140</v>
      </c>
      <c r="C366" s="648" t="s">
        <v>152</v>
      </c>
      <c r="D366" s="647" t="s">
        <v>153</v>
      </c>
      <c r="E366" s="647" t="s">
        <v>150</v>
      </c>
      <c r="F366" s="649"/>
      <c r="G366" s="160"/>
      <c r="H366" s="139"/>
      <c r="I366" s="160"/>
      <c r="J366" s="160"/>
      <c r="K366" s="162"/>
      <c r="L366" s="162"/>
      <c r="M366" s="162"/>
      <c r="N366" s="177">
        <v>4000000</v>
      </c>
      <c r="O366" s="160"/>
      <c r="P366" s="140">
        <f t="shared" si="139"/>
        <v>4000000</v>
      </c>
      <c r="Q366" s="140">
        <f t="shared" si="140"/>
        <v>4000000</v>
      </c>
      <c r="R366" s="140">
        <f t="shared" si="141"/>
        <v>4000000</v>
      </c>
      <c r="S366" s="617">
        <f t="shared" si="142"/>
        <v>0</v>
      </c>
    </row>
    <row r="367" spans="1:6338" s="76" customFormat="1" ht="15" customHeight="1" thickBot="1" x14ac:dyDescent="0.25">
      <c r="A367" s="646" t="s">
        <v>162</v>
      </c>
      <c r="B367" s="647" t="s">
        <v>140</v>
      </c>
      <c r="C367" s="648" t="s">
        <v>163</v>
      </c>
      <c r="D367" s="647" t="s">
        <v>153</v>
      </c>
      <c r="E367" s="647" t="s">
        <v>150</v>
      </c>
      <c r="F367" s="649"/>
      <c r="G367" s="160"/>
      <c r="H367" s="139"/>
      <c r="I367" s="160"/>
      <c r="J367" s="160"/>
      <c r="K367" s="162"/>
      <c r="L367" s="162"/>
      <c r="M367" s="162"/>
      <c r="N367" s="177">
        <v>4000000</v>
      </c>
      <c r="O367" s="160"/>
      <c r="P367" s="140">
        <f t="shared" si="139"/>
        <v>4000000</v>
      </c>
      <c r="Q367" s="140">
        <f t="shared" si="140"/>
        <v>4000000</v>
      </c>
      <c r="R367" s="140">
        <f t="shared" si="141"/>
        <v>4000000</v>
      </c>
      <c r="S367" s="617">
        <f t="shared" si="142"/>
        <v>0</v>
      </c>
    </row>
    <row r="368" spans="1:6338" s="76" customFormat="1" ht="15" customHeight="1" thickTop="1" x14ac:dyDescent="0.2">
      <c r="A368" s="604"/>
      <c r="B368" s="143"/>
      <c r="C368" s="620"/>
      <c r="D368" s="164"/>
      <c r="E368" s="146"/>
      <c r="F368" s="172"/>
      <c r="G368" s="148">
        <f t="shared" ref="G368:H368" si="143">SUM(G359:G367)</f>
        <v>0</v>
      </c>
      <c r="H368" s="148">
        <f t="shared" si="143"/>
        <v>0</v>
      </c>
      <c r="I368" s="651">
        <f>SUM(I358:I367)</f>
        <v>3061000</v>
      </c>
      <c r="J368" s="651">
        <f t="shared" ref="J368:K368" si="144">SUM(J358:J367)</f>
        <v>416000</v>
      </c>
      <c r="K368" s="651">
        <f t="shared" si="144"/>
        <v>16000</v>
      </c>
      <c r="L368" s="651"/>
      <c r="M368" s="651"/>
      <c r="N368" s="148">
        <f t="shared" ref="N368:S368" si="145">SUM(N359:N367)</f>
        <v>16800000</v>
      </c>
      <c r="O368" s="148">
        <f t="shared" si="145"/>
        <v>0</v>
      </c>
      <c r="P368" s="148">
        <f t="shared" si="145"/>
        <v>20245000</v>
      </c>
      <c r="Q368" s="148">
        <f t="shared" si="145"/>
        <v>20245000</v>
      </c>
      <c r="R368" s="148">
        <f t="shared" si="145"/>
        <v>20245000</v>
      </c>
      <c r="S368" s="606">
        <f t="shared" si="145"/>
        <v>0</v>
      </c>
    </row>
    <row r="369" spans="1:19" s="76" customFormat="1" ht="15" customHeight="1" x14ac:dyDescent="0.2">
      <c r="A369" s="607"/>
      <c r="B369" s="149"/>
      <c r="C369" s="652"/>
      <c r="D369" s="174"/>
      <c r="E369" s="173"/>
      <c r="F369" s="175"/>
      <c r="G369" s="176"/>
      <c r="H369" s="176"/>
      <c r="P369" s="176"/>
      <c r="Q369" s="176"/>
      <c r="R369" s="176"/>
      <c r="S369" s="609"/>
    </row>
    <row r="370" spans="1:19" s="76" customFormat="1" ht="15" customHeight="1" x14ac:dyDescent="0.2">
      <c r="A370" s="588" t="s">
        <v>27</v>
      </c>
      <c r="B370" s="129"/>
      <c r="C370" s="610"/>
      <c r="D370" s="131"/>
      <c r="E370" s="131"/>
      <c r="F370" s="131"/>
      <c r="G370" s="132"/>
      <c r="H370" s="132"/>
      <c r="I370" s="132"/>
      <c r="J370" s="132"/>
      <c r="K370" s="132"/>
      <c r="L370" s="132"/>
      <c r="M370" s="132"/>
      <c r="N370" s="132"/>
      <c r="O370" s="132"/>
      <c r="P370" s="132"/>
      <c r="Q370" s="132" t="s">
        <v>28</v>
      </c>
      <c r="R370" s="132"/>
      <c r="S370" s="590"/>
    </row>
    <row r="371" spans="1:19" s="76" customFormat="1" ht="15" customHeight="1" x14ac:dyDescent="0.2">
      <c r="A371" s="653" t="s">
        <v>164</v>
      </c>
      <c r="B371" s="157" t="s">
        <v>140</v>
      </c>
      <c r="C371" s="136" t="s">
        <v>165</v>
      </c>
      <c r="D371" s="158" t="s">
        <v>142</v>
      </c>
      <c r="E371" s="159" t="s">
        <v>150</v>
      </c>
      <c r="F371" s="171"/>
      <c r="G371" s="160"/>
      <c r="H371" s="139"/>
      <c r="I371" s="177">
        <v>38000</v>
      </c>
      <c r="J371" s="177">
        <v>38000</v>
      </c>
      <c r="K371" s="177">
        <v>38000</v>
      </c>
      <c r="L371" s="177">
        <v>38000</v>
      </c>
      <c r="M371" s="177">
        <v>38000</v>
      </c>
      <c r="N371" s="160"/>
      <c r="O371" s="160"/>
      <c r="P371" s="140">
        <f t="shared" ref="P371:P385" si="146">SUM(I371:O371)</f>
        <v>190000</v>
      </c>
      <c r="Q371" s="140">
        <f t="shared" ref="Q371:Q385" si="147">SUM(P371-G371)</f>
        <v>190000</v>
      </c>
      <c r="R371" s="140">
        <f t="shared" ref="R371:R385" si="148">SUM(Q371-O371)</f>
        <v>190000</v>
      </c>
      <c r="S371" s="597">
        <f t="shared" ref="S371:S382" si="149">H371</f>
        <v>0</v>
      </c>
    </row>
    <row r="372" spans="1:19" s="76" customFormat="1" ht="15" customHeight="1" x14ac:dyDescent="0.2">
      <c r="A372" s="653" t="s">
        <v>166</v>
      </c>
      <c r="B372" s="157" t="s">
        <v>140</v>
      </c>
      <c r="C372" s="136" t="s">
        <v>167</v>
      </c>
      <c r="D372" s="158" t="s">
        <v>168</v>
      </c>
      <c r="E372" s="159" t="s">
        <v>150</v>
      </c>
      <c r="F372" s="171"/>
      <c r="G372" s="160"/>
      <c r="H372" s="139"/>
      <c r="I372" s="177">
        <v>66000</v>
      </c>
      <c r="J372" s="177">
        <v>66000</v>
      </c>
      <c r="K372" s="177">
        <v>66000</v>
      </c>
      <c r="L372" s="177">
        <v>66000</v>
      </c>
      <c r="M372" s="177">
        <v>66000</v>
      </c>
      <c r="N372" s="160"/>
      <c r="O372" s="160"/>
      <c r="P372" s="140">
        <f t="shared" si="146"/>
        <v>330000</v>
      </c>
      <c r="Q372" s="140">
        <f t="shared" si="147"/>
        <v>330000</v>
      </c>
      <c r="R372" s="140">
        <f t="shared" si="148"/>
        <v>330000</v>
      </c>
      <c r="S372" s="597">
        <f t="shared" si="149"/>
        <v>0</v>
      </c>
    </row>
    <row r="373" spans="1:19" s="76" customFormat="1" ht="15" customHeight="1" x14ac:dyDescent="0.2">
      <c r="A373" s="654" t="s">
        <v>169</v>
      </c>
      <c r="B373" s="157" t="s">
        <v>140</v>
      </c>
      <c r="C373" s="136" t="s">
        <v>170</v>
      </c>
      <c r="D373" s="158" t="s">
        <v>168</v>
      </c>
      <c r="E373" s="159" t="s">
        <v>150</v>
      </c>
      <c r="F373" s="171"/>
      <c r="G373" s="160"/>
      <c r="H373" s="139"/>
      <c r="I373" s="177">
        <v>32000</v>
      </c>
      <c r="J373" s="177">
        <v>32000</v>
      </c>
      <c r="K373" s="177">
        <v>32000</v>
      </c>
      <c r="L373" s="177">
        <v>32000</v>
      </c>
      <c r="M373" s="177">
        <v>32000</v>
      </c>
      <c r="N373" s="160"/>
      <c r="O373" s="160"/>
      <c r="P373" s="140">
        <f t="shared" si="146"/>
        <v>160000</v>
      </c>
      <c r="Q373" s="140">
        <f t="shared" si="147"/>
        <v>160000</v>
      </c>
      <c r="R373" s="140">
        <f t="shared" si="148"/>
        <v>160000</v>
      </c>
      <c r="S373" s="597">
        <f t="shared" si="149"/>
        <v>0</v>
      </c>
    </row>
    <row r="374" spans="1:19" s="76" customFormat="1" ht="15" customHeight="1" x14ac:dyDescent="0.2">
      <c r="A374" s="655" t="s">
        <v>171</v>
      </c>
      <c r="B374" s="157" t="s">
        <v>140</v>
      </c>
      <c r="C374" s="136" t="s">
        <v>170</v>
      </c>
      <c r="D374" s="158" t="s">
        <v>142</v>
      </c>
      <c r="E374" s="159" t="s">
        <v>150</v>
      </c>
      <c r="F374" s="171"/>
      <c r="G374" s="160"/>
      <c r="H374" s="139"/>
      <c r="I374" s="177">
        <v>48000</v>
      </c>
      <c r="J374" s="177">
        <v>24000</v>
      </c>
      <c r="K374" s="177">
        <v>24000</v>
      </c>
      <c r="L374" s="177">
        <v>24000</v>
      </c>
      <c r="M374" s="177">
        <v>24000</v>
      </c>
      <c r="N374" s="160"/>
      <c r="O374" s="160"/>
      <c r="P374" s="140">
        <f t="shared" si="146"/>
        <v>144000</v>
      </c>
      <c r="Q374" s="140">
        <f t="shared" si="147"/>
        <v>144000</v>
      </c>
      <c r="R374" s="140">
        <f t="shared" si="148"/>
        <v>144000</v>
      </c>
      <c r="S374" s="597">
        <f t="shared" si="149"/>
        <v>0</v>
      </c>
    </row>
    <row r="375" spans="1:19" s="76" customFormat="1" ht="15" customHeight="1" x14ac:dyDescent="0.2">
      <c r="A375" s="656" t="s">
        <v>172</v>
      </c>
      <c r="B375" s="157" t="s">
        <v>140</v>
      </c>
      <c r="C375" s="136" t="s">
        <v>170</v>
      </c>
      <c r="D375" s="158" t="s">
        <v>142</v>
      </c>
      <c r="E375" s="159" t="s">
        <v>150</v>
      </c>
      <c r="F375" s="171"/>
      <c r="G375" s="160"/>
      <c r="H375" s="139"/>
      <c r="I375" s="177">
        <v>7950</v>
      </c>
      <c r="J375" s="177">
        <v>7950</v>
      </c>
      <c r="K375" s="177">
        <v>7950</v>
      </c>
      <c r="L375" s="177">
        <v>7950</v>
      </c>
      <c r="M375" s="177">
        <v>7950</v>
      </c>
      <c r="N375" s="160"/>
      <c r="O375" s="160"/>
      <c r="P375" s="140">
        <f t="shared" si="146"/>
        <v>39750</v>
      </c>
      <c r="Q375" s="140">
        <f t="shared" si="147"/>
        <v>39750</v>
      </c>
      <c r="R375" s="140">
        <f t="shared" si="148"/>
        <v>39750</v>
      </c>
      <c r="S375" s="597">
        <f t="shared" si="149"/>
        <v>0</v>
      </c>
    </row>
    <row r="376" spans="1:19" s="76" customFormat="1" ht="15" customHeight="1" x14ac:dyDescent="0.2">
      <c r="A376" s="654" t="s">
        <v>173</v>
      </c>
      <c r="B376" s="157" t="s">
        <v>140</v>
      </c>
      <c r="C376" s="136" t="s">
        <v>155</v>
      </c>
      <c r="D376" s="158" t="s">
        <v>174</v>
      </c>
      <c r="E376" s="159" t="s">
        <v>143</v>
      </c>
      <c r="F376" s="171"/>
      <c r="G376" s="160"/>
      <c r="H376" s="139"/>
      <c r="I376" s="177"/>
      <c r="J376" s="177">
        <v>700000</v>
      </c>
      <c r="K376" s="177"/>
      <c r="L376" s="177"/>
      <c r="M376" s="177"/>
      <c r="N376" s="160"/>
      <c r="O376" s="160"/>
      <c r="P376" s="140">
        <f t="shared" si="146"/>
        <v>700000</v>
      </c>
      <c r="Q376" s="140">
        <f t="shared" si="147"/>
        <v>700000</v>
      </c>
      <c r="R376" s="140">
        <f t="shared" si="148"/>
        <v>700000</v>
      </c>
      <c r="S376" s="597">
        <f t="shared" si="149"/>
        <v>0</v>
      </c>
    </row>
    <row r="377" spans="1:19" s="76" customFormat="1" ht="15" customHeight="1" x14ac:dyDescent="0.2">
      <c r="A377" s="654" t="s">
        <v>175</v>
      </c>
      <c r="B377" s="157" t="s">
        <v>140</v>
      </c>
      <c r="C377" s="136" t="s">
        <v>170</v>
      </c>
      <c r="D377" s="158" t="s">
        <v>174</v>
      </c>
      <c r="E377" s="159" t="s">
        <v>143</v>
      </c>
      <c r="F377" s="136" t="s">
        <v>613</v>
      </c>
      <c r="G377" s="177"/>
      <c r="H377" s="139"/>
      <c r="I377" s="177"/>
      <c r="J377" s="177">
        <v>180000</v>
      </c>
      <c r="K377" s="177"/>
      <c r="L377" s="177"/>
      <c r="M377" s="177"/>
      <c r="N377" s="160"/>
      <c r="O377" s="160"/>
      <c r="P377" s="140">
        <f t="shared" si="146"/>
        <v>180000</v>
      </c>
      <c r="Q377" s="140">
        <f t="shared" si="147"/>
        <v>180000</v>
      </c>
      <c r="R377" s="140">
        <f t="shared" si="148"/>
        <v>180000</v>
      </c>
      <c r="S377" s="597">
        <f t="shared" si="149"/>
        <v>0</v>
      </c>
    </row>
    <row r="378" spans="1:19" s="76" customFormat="1" ht="15" customHeight="1" x14ac:dyDescent="0.2">
      <c r="A378" s="654" t="s">
        <v>614</v>
      </c>
      <c r="B378" s="157" t="s">
        <v>140</v>
      </c>
      <c r="C378" s="657" t="s">
        <v>170</v>
      </c>
      <c r="D378" s="158" t="s">
        <v>174</v>
      </c>
      <c r="E378" s="159" t="s">
        <v>143</v>
      </c>
      <c r="F378" s="136" t="s">
        <v>613</v>
      </c>
      <c r="G378" s="177"/>
      <c r="H378" s="139"/>
      <c r="I378" s="177"/>
      <c r="J378" s="177">
        <v>400000</v>
      </c>
      <c r="K378" s="177"/>
      <c r="L378" s="177"/>
      <c r="M378" s="177"/>
      <c r="N378" s="160"/>
      <c r="O378" s="160"/>
      <c r="P378" s="140"/>
      <c r="Q378" s="140"/>
      <c r="R378" s="140"/>
      <c r="S378" s="597"/>
    </row>
    <row r="379" spans="1:19" s="76" customFormat="1" ht="15" customHeight="1" x14ac:dyDescent="0.2">
      <c r="A379" s="654" t="s">
        <v>615</v>
      </c>
      <c r="B379" s="157" t="s">
        <v>140</v>
      </c>
      <c r="C379" s="657" t="s">
        <v>170</v>
      </c>
      <c r="D379" s="158" t="s">
        <v>174</v>
      </c>
      <c r="E379" s="159" t="s">
        <v>143</v>
      </c>
      <c r="F379" s="136" t="s">
        <v>613</v>
      </c>
      <c r="G379" s="177"/>
      <c r="H379" s="139"/>
      <c r="I379" s="177"/>
      <c r="J379" s="177"/>
      <c r="K379" s="177">
        <v>400000</v>
      </c>
      <c r="L379" s="177"/>
      <c r="M379" s="177"/>
      <c r="N379" s="160"/>
      <c r="O379" s="160"/>
      <c r="P379" s="140"/>
      <c r="Q379" s="140"/>
      <c r="R379" s="140"/>
      <c r="S379" s="597"/>
    </row>
    <row r="380" spans="1:19" s="76" customFormat="1" ht="15" customHeight="1" x14ac:dyDescent="0.2">
      <c r="A380" s="654" t="s">
        <v>176</v>
      </c>
      <c r="B380" s="658" t="s">
        <v>140</v>
      </c>
      <c r="C380" s="657" t="s">
        <v>170</v>
      </c>
      <c r="D380" s="158" t="s">
        <v>174</v>
      </c>
      <c r="E380" s="159" t="s">
        <v>143</v>
      </c>
      <c r="F380" s="171"/>
      <c r="G380" s="177"/>
      <c r="H380" s="161"/>
      <c r="I380" s="177"/>
      <c r="J380" s="177">
        <v>395000</v>
      </c>
      <c r="K380" s="177"/>
      <c r="L380" s="177"/>
      <c r="M380" s="177"/>
      <c r="N380" s="160"/>
      <c r="O380" s="160"/>
      <c r="P380" s="140">
        <f t="shared" si="146"/>
        <v>395000</v>
      </c>
      <c r="Q380" s="140">
        <f t="shared" si="147"/>
        <v>395000</v>
      </c>
      <c r="R380" s="140">
        <f t="shared" si="148"/>
        <v>395000</v>
      </c>
      <c r="S380" s="597">
        <f t="shared" si="149"/>
        <v>0</v>
      </c>
    </row>
    <row r="381" spans="1:19" s="76" customFormat="1" ht="15" customHeight="1" x14ac:dyDescent="0.2">
      <c r="A381" s="653" t="s">
        <v>177</v>
      </c>
      <c r="B381" s="613" t="s">
        <v>140</v>
      </c>
      <c r="C381" s="659" t="s">
        <v>170</v>
      </c>
      <c r="D381" s="660" t="s">
        <v>178</v>
      </c>
      <c r="E381" s="159" t="s">
        <v>143</v>
      </c>
      <c r="F381" s="171"/>
      <c r="G381" s="177"/>
      <c r="H381" s="161"/>
      <c r="I381" s="177"/>
      <c r="J381" s="177">
        <v>425000</v>
      </c>
      <c r="K381" s="177"/>
      <c r="L381" s="177"/>
      <c r="M381" s="177"/>
      <c r="N381" s="160"/>
      <c r="O381" s="160"/>
      <c r="P381" s="140">
        <f t="shared" si="146"/>
        <v>425000</v>
      </c>
      <c r="Q381" s="140">
        <f t="shared" si="147"/>
        <v>425000</v>
      </c>
      <c r="R381" s="140">
        <f t="shared" si="148"/>
        <v>425000</v>
      </c>
      <c r="S381" s="597">
        <f t="shared" si="149"/>
        <v>0</v>
      </c>
    </row>
    <row r="382" spans="1:19" s="76" customFormat="1" ht="15" customHeight="1" x14ac:dyDescent="0.2">
      <c r="A382" s="653" t="s">
        <v>179</v>
      </c>
      <c r="B382" s="613" t="s">
        <v>140</v>
      </c>
      <c r="C382" s="659" t="s">
        <v>170</v>
      </c>
      <c r="D382" s="660" t="s">
        <v>174</v>
      </c>
      <c r="E382" s="159" t="s">
        <v>143</v>
      </c>
      <c r="F382" s="171"/>
      <c r="G382" s="177"/>
      <c r="H382" s="161"/>
      <c r="I382" s="177">
        <v>5000</v>
      </c>
      <c r="J382" s="177">
        <v>5000</v>
      </c>
      <c r="K382" s="177">
        <v>5000</v>
      </c>
      <c r="L382" s="177">
        <v>5000</v>
      </c>
      <c r="M382" s="177">
        <v>5000</v>
      </c>
      <c r="N382" s="160"/>
      <c r="O382" s="160"/>
      <c r="P382" s="140">
        <f t="shared" si="146"/>
        <v>25000</v>
      </c>
      <c r="Q382" s="140">
        <f t="shared" si="147"/>
        <v>25000</v>
      </c>
      <c r="R382" s="140">
        <f t="shared" si="148"/>
        <v>25000</v>
      </c>
      <c r="S382" s="597">
        <f t="shared" si="149"/>
        <v>0</v>
      </c>
    </row>
    <row r="383" spans="1:19" s="76" customFormat="1" ht="15" customHeight="1" x14ac:dyDescent="0.2">
      <c r="A383" s="653" t="s">
        <v>180</v>
      </c>
      <c r="B383" s="613" t="s">
        <v>140</v>
      </c>
      <c r="C383" s="659" t="s">
        <v>170</v>
      </c>
      <c r="D383" s="660" t="s">
        <v>142</v>
      </c>
      <c r="E383" s="661" t="s">
        <v>143</v>
      </c>
      <c r="F383" s="660"/>
      <c r="G383" s="177"/>
      <c r="H383" s="161"/>
      <c r="I383" s="662"/>
      <c r="J383" s="662"/>
      <c r="K383" s="177">
        <v>56000</v>
      </c>
      <c r="L383" s="177"/>
      <c r="M383" s="177"/>
      <c r="N383" s="663"/>
      <c r="O383" s="663"/>
      <c r="P383" s="140">
        <f t="shared" si="146"/>
        <v>56000</v>
      </c>
      <c r="Q383" s="140">
        <f t="shared" si="147"/>
        <v>56000</v>
      </c>
      <c r="R383" s="140">
        <f t="shared" si="148"/>
        <v>56000</v>
      </c>
      <c r="S383" s="597"/>
    </row>
    <row r="384" spans="1:19" s="76" customFormat="1" ht="15" customHeight="1" x14ac:dyDescent="0.2">
      <c r="A384" s="653" t="s">
        <v>181</v>
      </c>
      <c r="B384" s="613" t="s">
        <v>140</v>
      </c>
      <c r="C384" s="659" t="s">
        <v>170</v>
      </c>
      <c r="D384" s="660" t="s">
        <v>142</v>
      </c>
      <c r="E384" s="661" t="s">
        <v>143</v>
      </c>
      <c r="F384" s="660"/>
      <c r="G384" s="177"/>
      <c r="H384" s="161"/>
      <c r="I384" s="662"/>
      <c r="J384" s="662"/>
      <c r="K384" s="177"/>
      <c r="L384" s="177">
        <v>56000</v>
      </c>
      <c r="M384" s="177"/>
      <c r="N384" s="663"/>
      <c r="O384" s="663"/>
      <c r="P384" s="140">
        <f t="shared" si="146"/>
        <v>56000</v>
      </c>
      <c r="Q384" s="140">
        <f t="shared" si="147"/>
        <v>56000</v>
      </c>
      <c r="R384" s="140">
        <f t="shared" si="148"/>
        <v>56000</v>
      </c>
      <c r="S384" s="597">
        <f>H384</f>
        <v>0</v>
      </c>
    </row>
    <row r="385" spans="1:19" s="76" customFormat="1" ht="15" customHeight="1" thickBot="1" x14ac:dyDescent="0.25">
      <c r="A385" s="654" t="s">
        <v>182</v>
      </c>
      <c r="B385" s="658" t="s">
        <v>140</v>
      </c>
      <c r="C385" s="664" t="s">
        <v>170</v>
      </c>
      <c r="D385" s="665" t="s">
        <v>142</v>
      </c>
      <c r="E385" s="666" t="s">
        <v>143</v>
      </c>
      <c r="F385" s="667"/>
      <c r="G385" s="177"/>
      <c r="H385" s="161"/>
      <c r="I385" s="160"/>
      <c r="J385" s="160"/>
      <c r="K385" s="162"/>
      <c r="L385" s="162"/>
      <c r="M385" s="162">
        <v>56000</v>
      </c>
      <c r="N385" s="160"/>
      <c r="O385" s="160"/>
      <c r="P385" s="140">
        <f t="shared" si="146"/>
        <v>56000</v>
      </c>
      <c r="Q385" s="140">
        <f t="shared" si="147"/>
        <v>56000</v>
      </c>
      <c r="R385" s="140">
        <f t="shared" si="148"/>
        <v>56000</v>
      </c>
      <c r="S385" s="597">
        <f>H385</f>
        <v>0</v>
      </c>
    </row>
    <row r="386" spans="1:19" s="76" customFormat="1" ht="15" customHeight="1" thickTop="1" x14ac:dyDescent="0.2">
      <c r="A386" s="668"/>
      <c r="B386" s="179"/>
      <c r="C386" s="180"/>
      <c r="D386" s="181"/>
      <c r="E386" s="180"/>
      <c r="F386" s="182"/>
      <c r="G386" s="148">
        <f t="shared" ref="G386:M386" si="150">SUM(G371:G385)</f>
        <v>0</v>
      </c>
      <c r="H386" s="148">
        <f t="shared" si="150"/>
        <v>0</v>
      </c>
      <c r="I386" s="148">
        <f t="shared" si="150"/>
        <v>196950</v>
      </c>
      <c r="J386" s="148">
        <f t="shared" si="150"/>
        <v>2272950</v>
      </c>
      <c r="K386" s="148">
        <f t="shared" si="150"/>
        <v>628950</v>
      </c>
      <c r="L386" s="148">
        <f t="shared" si="150"/>
        <v>228950</v>
      </c>
      <c r="M386" s="148">
        <f t="shared" si="150"/>
        <v>228950</v>
      </c>
      <c r="N386" s="148">
        <f t="shared" ref="N386:S386" si="151">SUM(N371:N385)</f>
        <v>0</v>
      </c>
      <c r="O386" s="148">
        <f t="shared" si="151"/>
        <v>0</v>
      </c>
      <c r="P386" s="148">
        <f t="shared" si="151"/>
        <v>2756750</v>
      </c>
      <c r="Q386" s="148">
        <f t="shared" si="151"/>
        <v>2756750</v>
      </c>
      <c r="R386" s="148">
        <f t="shared" si="151"/>
        <v>2756750</v>
      </c>
      <c r="S386" s="606">
        <f t="shared" si="151"/>
        <v>0</v>
      </c>
    </row>
    <row r="387" spans="1:19" s="76" customFormat="1" ht="15" customHeight="1" thickBot="1" x14ac:dyDescent="0.25">
      <c r="A387" s="669"/>
      <c r="B387" s="184"/>
      <c r="C387" s="185"/>
      <c r="D387" s="186"/>
      <c r="E387" s="185"/>
      <c r="F387" s="187"/>
      <c r="G387" s="188"/>
      <c r="H387" s="188"/>
      <c r="I387" s="189"/>
      <c r="P387" s="156"/>
      <c r="Q387" s="156"/>
      <c r="S387" s="609"/>
    </row>
    <row r="388" spans="1:19" s="76" customFormat="1" ht="15" customHeight="1" thickTop="1" thickBot="1" x14ac:dyDescent="0.25">
      <c r="A388" s="670" t="s">
        <v>29</v>
      </c>
      <c r="B388" s="191"/>
      <c r="C388" s="192"/>
      <c r="D388" s="192"/>
      <c r="E388" s="192"/>
      <c r="F388" s="192"/>
      <c r="G388" s="193">
        <f t="shared" ref="G388:S388" si="152">SUM(G350+G355+G368+G386)</f>
        <v>0</v>
      </c>
      <c r="H388" s="193">
        <f t="shared" si="152"/>
        <v>0</v>
      </c>
      <c r="I388" s="193">
        <f t="shared" si="152"/>
        <v>3352950</v>
      </c>
      <c r="J388" s="193">
        <f t="shared" si="152"/>
        <v>2688950</v>
      </c>
      <c r="K388" s="193">
        <f t="shared" si="152"/>
        <v>644950</v>
      </c>
      <c r="L388" s="193">
        <f t="shared" si="152"/>
        <v>228950</v>
      </c>
      <c r="M388" s="193">
        <f t="shared" si="152"/>
        <v>228950</v>
      </c>
      <c r="N388" s="193">
        <f t="shared" si="152"/>
        <v>16800000</v>
      </c>
      <c r="O388" s="193">
        <f t="shared" si="152"/>
        <v>0</v>
      </c>
      <c r="P388" s="193">
        <f t="shared" si="152"/>
        <v>23071750</v>
      </c>
      <c r="Q388" s="193">
        <f t="shared" si="152"/>
        <v>23071750</v>
      </c>
      <c r="R388" s="193">
        <f t="shared" si="152"/>
        <v>23071750</v>
      </c>
      <c r="S388" s="671">
        <f t="shared" si="152"/>
        <v>0</v>
      </c>
    </row>
    <row r="389" spans="1:19" s="76" customFormat="1" ht="15" customHeight="1" thickTop="1" x14ac:dyDescent="0.2">
      <c r="A389" s="934" t="s">
        <v>183</v>
      </c>
      <c r="B389" s="935"/>
      <c r="C389" s="935"/>
      <c r="D389" s="935"/>
      <c r="E389" s="935"/>
      <c r="F389" s="935"/>
      <c r="G389" s="935"/>
      <c r="H389" s="935"/>
      <c r="I389" s="935"/>
      <c r="J389" s="935"/>
      <c r="K389" s="935"/>
      <c r="L389" s="935"/>
      <c r="M389" s="935"/>
      <c r="N389" s="935"/>
      <c r="O389" s="935"/>
      <c r="P389" s="935"/>
      <c r="Q389" s="935"/>
      <c r="R389" s="935"/>
      <c r="S389" s="935"/>
    </row>
    <row r="390" spans="1:19" s="76" customFormat="1" ht="15" customHeight="1" x14ac:dyDescent="0.2">
      <c r="A390" s="936"/>
      <c r="B390" s="936"/>
      <c r="C390" s="936"/>
      <c r="D390" s="936"/>
      <c r="E390" s="936"/>
      <c r="F390" s="936"/>
      <c r="G390" s="936"/>
      <c r="H390" s="936"/>
      <c r="I390" s="936"/>
      <c r="J390" s="936"/>
      <c r="K390" s="936"/>
      <c r="L390" s="936"/>
      <c r="M390" s="936"/>
      <c r="N390" s="936"/>
      <c r="O390" s="936"/>
      <c r="P390" s="936"/>
      <c r="Q390" s="936"/>
      <c r="R390" s="936"/>
      <c r="S390" s="936"/>
    </row>
    <row r="391" spans="1:19" s="260" customFormat="1" ht="62.25" customHeight="1" x14ac:dyDescent="0.2">
      <c r="A391" s="5" t="s">
        <v>1</v>
      </c>
      <c r="B391" s="5" t="s">
        <v>2</v>
      </c>
      <c r="C391" s="5" t="s">
        <v>3</v>
      </c>
      <c r="D391" s="7" t="s">
        <v>4</v>
      </c>
      <c r="E391" s="6" t="s">
        <v>5</v>
      </c>
      <c r="F391" s="7" t="s">
        <v>6</v>
      </c>
      <c r="G391" s="7" t="s">
        <v>7</v>
      </c>
      <c r="H391" s="7" t="s">
        <v>8</v>
      </c>
      <c r="I391" s="6" t="s">
        <v>9</v>
      </c>
      <c r="J391" s="6" t="s">
        <v>10</v>
      </c>
      <c r="K391" s="6" t="s">
        <v>11</v>
      </c>
      <c r="L391" s="6" t="s">
        <v>12</v>
      </c>
      <c r="M391" s="6" t="s">
        <v>13</v>
      </c>
      <c r="N391" s="6" t="s">
        <v>14</v>
      </c>
      <c r="O391" s="6" t="s">
        <v>15</v>
      </c>
      <c r="P391" s="6" t="s">
        <v>16</v>
      </c>
      <c r="Q391" s="6" t="s">
        <v>17</v>
      </c>
      <c r="R391" s="6" t="s">
        <v>184</v>
      </c>
      <c r="S391" s="6" t="s">
        <v>19</v>
      </c>
    </row>
    <row r="392" spans="1:19" s="76" customFormat="1" ht="15" customHeight="1" x14ac:dyDescent="0.2">
      <c r="A392" s="128" t="s">
        <v>20</v>
      </c>
      <c r="B392" s="129"/>
      <c r="C392" s="130"/>
      <c r="D392" s="131"/>
      <c r="E392" s="131"/>
      <c r="F392" s="131"/>
      <c r="G392" s="132"/>
      <c r="H392" s="132"/>
      <c r="I392" s="132"/>
      <c r="J392" s="132"/>
      <c r="K392" s="132"/>
      <c r="L392" s="132"/>
      <c r="M392" s="132"/>
      <c r="N392" s="132"/>
      <c r="O392" s="132"/>
      <c r="P392" s="132"/>
      <c r="Q392" s="132"/>
      <c r="R392" s="132"/>
      <c r="S392" s="133"/>
    </row>
    <row r="393" spans="1:19" s="76" customFormat="1" ht="15" customHeight="1" x14ac:dyDescent="0.2">
      <c r="A393" s="134" t="s">
        <v>185</v>
      </c>
      <c r="B393" s="135" t="s">
        <v>140</v>
      </c>
      <c r="C393" s="136" t="s">
        <v>186</v>
      </c>
      <c r="D393" s="137" t="s">
        <v>142</v>
      </c>
      <c r="E393" s="138" t="s">
        <v>143</v>
      </c>
      <c r="F393" s="1"/>
      <c r="G393" s="139"/>
      <c r="H393" s="139"/>
      <c r="I393" s="139">
        <v>16000</v>
      </c>
      <c r="J393" s="139"/>
      <c r="K393" s="139">
        <v>17000</v>
      </c>
      <c r="L393" s="139"/>
      <c r="M393" s="139"/>
      <c r="N393" s="139"/>
      <c r="O393" s="139"/>
      <c r="P393" s="140">
        <f>SUM(I393:O393)</f>
        <v>33000</v>
      </c>
      <c r="Q393" s="140">
        <f>SUM(P393-G393)</f>
        <v>33000</v>
      </c>
      <c r="R393" s="140">
        <f>SUM(Q393-O393)</f>
        <v>33000</v>
      </c>
      <c r="S393" s="141">
        <f>H393</f>
        <v>0</v>
      </c>
    </row>
    <row r="394" spans="1:19" s="76" customFormat="1" ht="15" customHeight="1" thickBot="1" x14ac:dyDescent="0.25">
      <c r="A394" s="672"/>
      <c r="B394" s="673"/>
      <c r="C394" s="674"/>
      <c r="D394" s="675"/>
      <c r="E394" s="676"/>
      <c r="F394" s="600"/>
      <c r="G394" s="601"/>
      <c r="H394" s="601"/>
      <c r="I394" s="601"/>
      <c r="J394" s="601"/>
      <c r="K394" s="601"/>
      <c r="L394" s="601"/>
      <c r="M394" s="601"/>
      <c r="N394" s="601"/>
      <c r="O394" s="601"/>
      <c r="P394" s="602"/>
      <c r="Q394" s="602"/>
      <c r="R394" s="602"/>
      <c r="S394" s="602"/>
    </row>
    <row r="395" spans="1:19" s="76" customFormat="1" ht="15" customHeight="1" thickTop="1" x14ac:dyDescent="0.2">
      <c r="A395" s="142"/>
      <c r="B395" s="143"/>
      <c r="C395" s="144"/>
      <c r="D395" s="145"/>
      <c r="E395" s="146"/>
      <c r="F395" s="147"/>
      <c r="G395" s="148">
        <f t="shared" ref="G395:S395" si="153">SUM(G393:G393)</f>
        <v>0</v>
      </c>
      <c r="H395" s="148">
        <f t="shared" si="153"/>
        <v>0</v>
      </c>
      <c r="I395" s="148">
        <f t="shared" si="153"/>
        <v>16000</v>
      </c>
      <c r="J395" s="148">
        <f t="shared" si="153"/>
        <v>0</v>
      </c>
      <c r="K395" s="148">
        <f t="shared" si="153"/>
        <v>17000</v>
      </c>
      <c r="L395" s="148">
        <f t="shared" si="153"/>
        <v>0</v>
      </c>
      <c r="M395" s="148"/>
      <c r="N395" s="148">
        <f t="shared" si="153"/>
        <v>0</v>
      </c>
      <c r="O395" s="148">
        <f t="shared" si="153"/>
        <v>0</v>
      </c>
      <c r="P395" s="148">
        <f t="shared" si="153"/>
        <v>33000</v>
      </c>
      <c r="Q395" s="148">
        <f t="shared" si="153"/>
        <v>33000</v>
      </c>
      <c r="R395" s="148">
        <f t="shared" si="153"/>
        <v>33000</v>
      </c>
      <c r="S395" s="148">
        <f t="shared" si="153"/>
        <v>0</v>
      </c>
    </row>
    <row r="396" spans="1:19" s="76" customFormat="1" ht="15" customHeight="1" x14ac:dyDescent="0.2">
      <c r="B396" s="149"/>
      <c r="C396" s="150"/>
      <c r="D396" s="151"/>
      <c r="E396" s="152"/>
      <c r="F396" s="153"/>
      <c r="G396" s="154"/>
      <c r="H396" s="155"/>
      <c r="P396" s="156"/>
      <c r="Q396" s="156"/>
    </row>
    <row r="397" spans="1:19" s="76" customFormat="1" ht="15" customHeight="1" x14ac:dyDescent="0.2">
      <c r="A397" s="128" t="s">
        <v>25</v>
      </c>
      <c r="B397" s="129"/>
      <c r="C397" s="131"/>
      <c r="D397" s="131"/>
      <c r="E397" s="131"/>
      <c r="F397" s="131"/>
      <c r="G397" s="132"/>
      <c r="H397" s="132"/>
      <c r="I397" s="132"/>
      <c r="J397" s="132"/>
      <c r="K397" s="132"/>
      <c r="L397" s="132"/>
      <c r="M397" s="132"/>
      <c r="N397" s="132"/>
      <c r="O397" s="132"/>
      <c r="P397" s="132"/>
      <c r="Q397" s="132"/>
      <c r="R397" s="132"/>
      <c r="S397" s="132"/>
    </row>
    <row r="398" spans="1:19" s="76" customFormat="1" ht="15" customHeight="1" x14ac:dyDescent="0.2">
      <c r="A398" s="677"/>
      <c r="B398" s="678"/>
      <c r="C398" s="679"/>
      <c r="D398" s="679"/>
      <c r="E398" s="679"/>
      <c r="F398" s="679"/>
      <c r="G398" s="680"/>
      <c r="H398" s="680"/>
      <c r="I398" s="680"/>
      <c r="J398" s="680"/>
      <c r="K398" s="680"/>
      <c r="L398" s="680"/>
      <c r="M398" s="680"/>
      <c r="N398" s="680"/>
      <c r="O398" s="680"/>
      <c r="P398" s="680"/>
      <c r="Q398" s="680"/>
      <c r="R398" s="680"/>
      <c r="S398" s="680"/>
    </row>
    <row r="399" spans="1:19" s="76" customFormat="1" ht="15" customHeight="1" thickBot="1" x14ac:dyDescent="0.25">
      <c r="A399" s="681"/>
      <c r="B399" s="682"/>
      <c r="C399" s="683"/>
      <c r="D399" s="684"/>
      <c r="E399" s="685"/>
      <c r="F399" s="683"/>
      <c r="G399" s="686"/>
      <c r="H399" s="687"/>
      <c r="I399" s="160"/>
      <c r="J399" s="160"/>
      <c r="K399" s="162"/>
      <c r="L399" s="162"/>
      <c r="M399" s="162"/>
      <c r="N399" s="160"/>
      <c r="O399" s="160"/>
      <c r="P399" s="140">
        <f>SUM(I399:O399)</f>
        <v>0</v>
      </c>
      <c r="Q399" s="140">
        <f>SUM(P399-G399)</f>
        <v>0</v>
      </c>
      <c r="R399" s="140">
        <f>SUM(Q399-O399)</f>
        <v>0</v>
      </c>
      <c r="S399" s="141">
        <f>H399</f>
        <v>0</v>
      </c>
    </row>
    <row r="400" spans="1:19" s="76" customFormat="1" ht="15" customHeight="1" thickTop="1" x14ac:dyDescent="0.2">
      <c r="A400" s="142"/>
      <c r="B400" s="143"/>
      <c r="C400" s="163"/>
      <c r="D400" s="164"/>
      <c r="E400" s="146"/>
      <c r="F400" s="147"/>
      <c r="G400" s="165">
        <f t="shared" ref="G400:S400" si="154">SUM(G399:G399)</f>
        <v>0</v>
      </c>
      <c r="H400" s="148">
        <f t="shared" si="154"/>
        <v>0</v>
      </c>
      <c r="I400" s="148">
        <f t="shared" si="154"/>
        <v>0</v>
      </c>
      <c r="J400" s="148">
        <f t="shared" si="154"/>
        <v>0</v>
      </c>
      <c r="K400" s="148">
        <f t="shared" si="154"/>
        <v>0</v>
      </c>
      <c r="L400" s="148">
        <f t="shared" si="154"/>
        <v>0</v>
      </c>
      <c r="M400" s="148"/>
      <c r="N400" s="148">
        <f t="shared" si="154"/>
        <v>0</v>
      </c>
      <c r="O400" s="148">
        <f t="shared" si="154"/>
        <v>0</v>
      </c>
      <c r="P400" s="148">
        <f t="shared" si="154"/>
        <v>0</v>
      </c>
      <c r="Q400" s="148">
        <f t="shared" si="154"/>
        <v>0</v>
      </c>
      <c r="R400" s="148">
        <f t="shared" si="154"/>
        <v>0</v>
      </c>
      <c r="S400" s="148">
        <f t="shared" si="154"/>
        <v>0</v>
      </c>
    </row>
    <row r="401" spans="1:19" s="76" customFormat="1" ht="15" customHeight="1" x14ac:dyDescent="0.2">
      <c r="B401" s="149"/>
      <c r="C401" s="152"/>
      <c r="D401" s="166"/>
      <c r="E401" s="152"/>
      <c r="F401" s="167"/>
      <c r="G401" s="168"/>
      <c r="H401" s="168"/>
      <c r="O401" s="169"/>
      <c r="P401" s="170"/>
      <c r="Q401" s="170"/>
    </row>
    <row r="402" spans="1:19" s="76" customFormat="1" ht="15" customHeight="1" x14ac:dyDescent="0.2">
      <c r="A402" s="542" t="s">
        <v>26</v>
      </c>
      <c r="B402" s="623"/>
      <c r="C402" s="625"/>
      <c r="D402" s="625"/>
      <c r="E402" s="625"/>
      <c r="F402" s="625"/>
      <c r="G402" s="546"/>
      <c r="H402" s="546"/>
      <c r="I402" s="546"/>
      <c r="J402" s="546"/>
      <c r="K402" s="546"/>
      <c r="L402" s="546"/>
      <c r="M402" s="546"/>
      <c r="N402" s="546"/>
      <c r="O402" s="546"/>
      <c r="P402" s="546"/>
      <c r="Q402" s="546"/>
      <c r="R402" s="546"/>
      <c r="S402" s="546"/>
    </row>
    <row r="403" spans="1:19" s="76" customFormat="1" ht="15" customHeight="1" x14ac:dyDescent="0.2">
      <c r="A403" s="688"/>
      <c r="B403" s="689"/>
      <c r="C403" s="688"/>
      <c r="D403" s="690"/>
      <c r="E403" s="691"/>
      <c r="F403" s="692"/>
      <c r="G403" s="693"/>
      <c r="H403" s="694"/>
      <c r="I403" s="693"/>
      <c r="J403" s="644"/>
      <c r="K403" s="645"/>
      <c r="L403" s="645"/>
      <c r="M403" s="645"/>
      <c r="N403" s="644"/>
      <c r="O403" s="644"/>
      <c r="P403" s="140">
        <f>SUM(I403:O403)</f>
        <v>0</v>
      </c>
      <c r="Q403" s="140">
        <f>SUM(P403-G403)</f>
        <v>0</v>
      </c>
      <c r="R403" s="140">
        <f t="shared" ref="R403:R407" si="155">SUM(Q403-O403)</f>
        <v>0</v>
      </c>
      <c r="S403" s="140">
        <f>H403</f>
        <v>0</v>
      </c>
    </row>
    <row r="404" spans="1:19" s="76" customFormat="1" ht="15" customHeight="1" x14ac:dyDescent="0.2">
      <c r="A404" s="683" t="s">
        <v>187</v>
      </c>
      <c r="B404" s="682" t="s">
        <v>140</v>
      </c>
      <c r="C404" s="683" t="s">
        <v>170</v>
      </c>
      <c r="D404" s="684" t="s">
        <v>142</v>
      </c>
      <c r="E404" s="685" t="s">
        <v>143</v>
      </c>
      <c r="F404" s="695"/>
      <c r="G404" s="686"/>
      <c r="H404" s="694"/>
      <c r="I404" s="686">
        <v>130000</v>
      </c>
      <c r="J404" s="160"/>
      <c r="K404" s="162"/>
      <c r="L404" s="162"/>
      <c r="M404" s="162"/>
      <c r="N404" s="160"/>
      <c r="O404" s="160"/>
      <c r="P404" s="140">
        <f>SUM(I404:O404)</f>
        <v>130000</v>
      </c>
      <c r="Q404" s="140">
        <f>SUM(P404-G404)</f>
        <v>130000</v>
      </c>
      <c r="R404" s="140">
        <f t="shared" si="155"/>
        <v>130000</v>
      </c>
      <c r="S404" s="140">
        <f>H404</f>
        <v>0</v>
      </c>
    </row>
    <row r="405" spans="1:19" s="76" customFormat="1" ht="15" customHeight="1" x14ac:dyDescent="0.2">
      <c r="A405" s="683" t="s">
        <v>188</v>
      </c>
      <c r="B405" s="682" t="s">
        <v>140</v>
      </c>
      <c r="C405" s="683" t="s">
        <v>170</v>
      </c>
      <c r="D405" s="684" t="s">
        <v>142</v>
      </c>
      <c r="E405" s="685" t="s">
        <v>143</v>
      </c>
      <c r="F405" s="695"/>
      <c r="G405" s="686"/>
      <c r="H405" s="694"/>
      <c r="I405" s="686">
        <v>165000</v>
      </c>
      <c r="J405" s="160"/>
      <c r="K405" s="162"/>
      <c r="L405" s="162"/>
      <c r="M405" s="162"/>
      <c r="N405" s="160"/>
      <c r="O405" s="160"/>
      <c r="P405" s="140">
        <f>SUM(I405:O405)</f>
        <v>165000</v>
      </c>
      <c r="Q405" s="140">
        <f>SUM(P405-G405)</f>
        <v>165000</v>
      </c>
      <c r="R405" s="140">
        <f t="shared" si="155"/>
        <v>165000</v>
      </c>
      <c r="S405" s="140">
        <f>H405</f>
        <v>0</v>
      </c>
    </row>
    <row r="406" spans="1:19" s="76" customFormat="1" ht="15" customHeight="1" x14ac:dyDescent="0.2">
      <c r="A406" s="683" t="s">
        <v>189</v>
      </c>
      <c r="B406" s="682" t="s">
        <v>140</v>
      </c>
      <c r="C406" s="683" t="s">
        <v>170</v>
      </c>
      <c r="D406" s="684" t="s">
        <v>142</v>
      </c>
      <c r="E406" s="685" t="s">
        <v>143</v>
      </c>
      <c r="F406" s="695"/>
      <c r="G406" s="686"/>
      <c r="H406" s="694"/>
      <c r="I406" s="686"/>
      <c r="J406" s="160">
        <v>130000</v>
      </c>
      <c r="K406" s="162"/>
      <c r="L406" s="162"/>
      <c r="M406" s="162"/>
      <c r="N406" s="160"/>
      <c r="O406" s="160"/>
      <c r="P406" s="140">
        <f>SUM(I406:O406)</f>
        <v>130000</v>
      </c>
      <c r="Q406" s="140">
        <f>SUM(P406-G406)</f>
        <v>130000</v>
      </c>
      <c r="R406" s="140">
        <f t="shared" si="155"/>
        <v>130000</v>
      </c>
      <c r="S406" s="140">
        <f>H406</f>
        <v>0</v>
      </c>
    </row>
    <row r="407" spans="1:19" s="76" customFormat="1" ht="15" customHeight="1" thickBot="1" x14ac:dyDescent="0.25">
      <c r="A407" s="696" t="s">
        <v>190</v>
      </c>
      <c r="B407" s="613" t="s">
        <v>140</v>
      </c>
      <c r="C407" s="659" t="s">
        <v>170</v>
      </c>
      <c r="D407" s="697" t="s">
        <v>142</v>
      </c>
      <c r="E407" s="159" t="s">
        <v>143</v>
      </c>
      <c r="F407" s="171"/>
      <c r="G407" s="160"/>
      <c r="H407" s="139"/>
      <c r="I407" s="160"/>
      <c r="J407" s="160"/>
      <c r="K407" s="162">
        <v>130000</v>
      </c>
      <c r="L407" s="162"/>
      <c r="M407" s="162"/>
      <c r="N407" s="160"/>
      <c r="O407" s="160"/>
      <c r="P407" s="140">
        <f>SUM(I407:O407)</f>
        <v>130000</v>
      </c>
      <c r="Q407" s="140">
        <f>SUM(P407-G407)</f>
        <v>130000</v>
      </c>
      <c r="R407" s="140">
        <f t="shared" si="155"/>
        <v>130000</v>
      </c>
      <c r="S407" s="140">
        <f>H407</f>
        <v>0</v>
      </c>
    </row>
    <row r="408" spans="1:19" s="76" customFormat="1" ht="15" customHeight="1" thickTop="1" x14ac:dyDescent="0.2">
      <c r="A408" s="142"/>
      <c r="B408" s="143"/>
      <c r="C408" s="163"/>
      <c r="D408" s="164"/>
      <c r="E408" s="146"/>
      <c r="F408" s="172"/>
      <c r="G408" s="148">
        <f t="shared" ref="G408:S408" si="156">SUM(G403:G407)</f>
        <v>0</v>
      </c>
      <c r="H408" s="148">
        <f t="shared" si="156"/>
        <v>0</v>
      </c>
      <c r="I408" s="148">
        <f t="shared" si="156"/>
        <v>295000</v>
      </c>
      <c r="J408" s="148">
        <f t="shared" si="156"/>
        <v>130000</v>
      </c>
      <c r="K408" s="148">
        <f t="shared" si="156"/>
        <v>130000</v>
      </c>
      <c r="L408" s="148">
        <f t="shared" si="156"/>
        <v>0</v>
      </c>
      <c r="M408" s="148"/>
      <c r="N408" s="148">
        <f t="shared" si="156"/>
        <v>0</v>
      </c>
      <c r="O408" s="148">
        <f t="shared" si="156"/>
        <v>0</v>
      </c>
      <c r="P408" s="148">
        <f t="shared" si="156"/>
        <v>555000</v>
      </c>
      <c r="Q408" s="148">
        <f t="shared" si="156"/>
        <v>555000</v>
      </c>
      <c r="R408" s="148">
        <f t="shared" si="156"/>
        <v>555000</v>
      </c>
      <c r="S408" s="148">
        <f t="shared" si="156"/>
        <v>0</v>
      </c>
    </row>
    <row r="409" spans="1:19" s="76" customFormat="1" ht="15" customHeight="1" x14ac:dyDescent="0.2">
      <c r="B409" s="149"/>
      <c r="C409" s="173"/>
      <c r="D409" s="174"/>
      <c r="E409" s="173"/>
      <c r="F409" s="175"/>
      <c r="G409" s="176"/>
      <c r="H409" s="176"/>
      <c r="P409" s="176"/>
      <c r="Q409" s="176"/>
      <c r="R409" s="176"/>
    </row>
    <row r="410" spans="1:19" s="76" customFormat="1" ht="15" customHeight="1" x14ac:dyDescent="0.2">
      <c r="A410" s="128" t="s">
        <v>27</v>
      </c>
      <c r="B410" s="129"/>
      <c r="C410" s="131"/>
      <c r="D410" s="131"/>
      <c r="E410" s="131"/>
      <c r="F410" s="131"/>
      <c r="G410" s="132"/>
      <c r="H410" s="132"/>
      <c r="I410" s="132"/>
      <c r="J410" s="132"/>
      <c r="K410" s="132"/>
      <c r="L410" s="132"/>
      <c r="M410" s="132"/>
      <c r="N410" s="132"/>
      <c r="O410" s="132"/>
      <c r="P410" s="132"/>
      <c r="Q410" s="132" t="s">
        <v>28</v>
      </c>
      <c r="R410" s="132"/>
      <c r="S410" s="133"/>
    </row>
    <row r="411" spans="1:19" s="76" customFormat="1" ht="15" customHeight="1" x14ac:dyDescent="0.2">
      <c r="A411" s="681"/>
      <c r="B411" s="682"/>
      <c r="C411" s="683"/>
      <c r="D411" s="684"/>
      <c r="E411" s="685"/>
      <c r="F411" s="683"/>
      <c r="G411" s="686"/>
      <c r="H411" s="687"/>
      <c r="I411" s="177"/>
      <c r="J411" s="177"/>
      <c r="K411" s="177"/>
      <c r="L411" s="177"/>
      <c r="M411" s="177"/>
      <c r="N411" s="177"/>
      <c r="O411" s="177"/>
      <c r="P411" s="140">
        <f t="shared" ref="P411:P417" si="157">SUM(I411:O411)</f>
        <v>0</v>
      </c>
      <c r="Q411" s="140">
        <f t="shared" ref="Q411:Q417" si="158">SUM(P411-G411)</f>
        <v>0</v>
      </c>
      <c r="R411" s="140">
        <f t="shared" ref="R411:R417" si="159">SUM(Q411-O411)</f>
        <v>0</v>
      </c>
      <c r="S411" s="141">
        <f t="shared" ref="S411:S417" si="160">H411</f>
        <v>0</v>
      </c>
    </row>
    <row r="412" spans="1:19" s="76" customFormat="1" ht="15" customHeight="1" x14ac:dyDescent="0.2">
      <c r="A412" s="681" t="s">
        <v>191</v>
      </c>
      <c r="B412" s="682" t="s">
        <v>140</v>
      </c>
      <c r="C412" s="683" t="s">
        <v>186</v>
      </c>
      <c r="D412" s="684" t="s">
        <v>192</v>
      </c>
      <c r="E412" s="685" t="s">
        <v>143</v>
      </c>
      <c r="F412" s="683"/>
      <c r="G412" s="686"/>
      <c r="H412" s="687"/>
      <c r="I412" s="177">
        <v>14000</v>
      </c>
      <c r="J412" s="177"/>
      <c r="K412" s="177"/>
      <c r="L412" s="177"/>
      <c r="M412" s="177"/>
      <c r="N412" s="177"/>
      <c r="O412" s="177"/>
      <c r="P412" s="140">
        <f t="shared" si="157"/>
        <v>14000</v>
      </c>
      <c r="Q412" s="140">
        <f t="shared" si="158"/>
        <v>14000</v>
      </c>
      <c r="R412" s="140">
        <f t="shared" si="159"/>
        <v>14000</v>
      </c>
      <c r="S412" s="140">
        <f t="shared" si="160"/>
        <v>0</v>
      </c>
    </row>
    <row r="413" spans="1:19" s="76" customFormat="1" ht="15" customHeight="1" x14ac:dyDescent="0.2">
      <c r="A413" s="681" t="s">
        <v>193</v>
      </c>
      <c r="B413" s="682" t="s">
        <v>140</v>
      </c>
      <c r="C413" s="683" t="s">
        <v>186</v>
      </c>
      <c r="D413" s="684" t="s">
        <v>192</v>
      </c>
      <c r="E413" s="685" t="s">
        <v>143</v>
      </c>
      <c r="F413" s="683"/>
      <c r="G413" s="686"/>
      <c r="H413" s="687"/>
      <c r="I413" s="177">
        <v>30000</v>
      </c>
      <c r="J413" s="177"/>
      <c r="K413" s="177"/>
      <c r="L413" s="177"/>
      <c r="M413" s="177"/>
      <c r="N413" s="177"/>
      <c r="O413" s="177"/>
      <c r="P413" s="140">
        <f t="shared" si="157"/>
        <v>30000</v>
      </c>
      <c r="Q413" s="140">
        <f t="shared" si="158"/>
        <v>30000</v>
      </c>
      <c r="R413" s="140">
        <f t="shared" si="159"/>
        <v>30000</v>
      </c>
      <c r="S413" s="140">
        <f t="shared" si="160"/>
        <v>0</v>
      </c>
    </row>
    <row r="414" spans="1:19" s="76" customFormat="1" ht="15" customHeight="1" x14ac:dyDescent="0.2">
      <c r="A414" s="134" t="s">
        <v>194</v>
      </c>
      <c r="B414" s="157" t="s">
        <v>140</v>
      </c>
      <c r="C414" s="136" t="s">
        <v>186</v>
      </c>
      <c r="D414" s="158" t="s">
        <v>192</v>
      </c>
      <c r="E414" s="159" t="s">
        <v>143</v>
      </c>
      <c r="F414" s="136"/>
      <c r="G414" s="160"/>
      <c r="H414" s="161"/>
      <c r="I414" s="177"/>
      <c r="J414" s="177">
        <v>14000</v>
      </c>
      <c r="K414" s="177"/>
      <c r="L414" s="177"/>
      <c r="M414" s="177"/>
      <c r="N414" s="177"/>
      <c r="O414" s="177"/>
      <c r="P414" s="140">
        <f t="shared" si="157"/>
        <v>14000</v>
      </c>
      <c r="Q414" s="140">
        <f t="shared" si="158"/>
        <v>14000</v>
      </c>
      <c r="R414" s="140">
        <f t="shared" si="159"/>
        <v>14000</v>
      </c>
      <c r="S414" s="140">
        <f t="shared" si="160"/>
        <v>0</v>
      </c>
    </row>
    <row r="415" spans="1:19" s="76" customFormat="1" ht="15" customHeight="1" x14ac:dyDescent="0.2">
      <c r="A415" s="134" t="s">
        <v>195</v>
      </c>
      <c r="B415" s="157" t="s">
        <v>140</v>
      </c>
      <c r="C415" s="136" t="s">
        <v>186</v>
      </c>
      <c r="D415" s="158" t="s">
        <v>192</v>
      </c>
      <c r="E415" s="159" t="s">
        <v>143</v>
      </c>
      <c r="F415" s="136"/>
      <c r="G415" s="160"/>
      <c r="H415" s="161"/>
      <c r="I415" s="177"/>
      <c r="J415" s="177">
        <v>30000</v>
      </c>
      <c r="K415" s="177"/>
      <c r="L415" s="177"/>
      <c r="M415" s="177"/>
      <c r="N415" s="177"/>
      <c r="O415" s="177"/>
      <c r="P415" s="140">
        <f t="shared" si="157"/>
        <v>30000</v>
      </c>
      <c r="Q415" s="140">
        <f t="shared" si="158"/>
        <v>30000</v>
      </c>
      <c r="R415" s="140">
        <f t="shared" si="159"/>
        <v>30000</v>
      </c>
      <c r="S415" s="140">
        <f t="shared" si="160"/>
        <v>0</v>
      </c>
    </row>
    <row r="416" spans="1:19" s="76" customFormat="1" ht="15" customHeight="1" x14ac:dyDescent="0.2">
      <c r="A416" s="134" t="s">
        <v>196</v>
      </c>
      <c r="B416" s="157" t="s">
        <v>140</v>
      </c>
      <c r="C416" s="136" t="s">
        <v>186</v>
      </c>
      <c r="D416" s="158" t="s">
        <v>192</v>
      </c>
      <c r="E416" s="159" t="s">
        <v>143</v>
      </c>
      <c r="F416" s="136"/>
      <c r="G416" s="160"/>
      <c r="H416" s="698"/>
      <c r="I416" s="177"/>
      <c r="J416" s="177"/>
      <c r="K416" s="177">
        <v>14000</v>
      </c>
      <c r="L416" s="699"/>
      <c r="M416" s="699"/>
      <c r="N416" s="177"/>
      <c r="O416" s="177"/>
      <c r="P416" s="140">
        <f t="shared" si="157"/>
        <v>14000</v>
      </c>
      <c r="Q416" s="140">
        <f t="shared" si="158"/>
        <v>14000</v>
      </c>
      <c r="R416" s="140">
        <f t="shared" si="159"/>
        <v>14000</v>
      </c>
      <c r="S416" s="140">
        <f t="shared" si="160"/>
        <v>0</v>
      </c>
    </row>
    <row r="417" spans="1:19" s="76" customFormat="1" ht="15" customHeight="1" x14ac:dyDescent="0.2">
      <c r="A417" s="134" t="s">
        <v>197</v>
      </c>
      <c r="B417" s="157" t="s">
        <v>140</v>
      </c>
      <c r="C417" s="136" t="s">
        <v>186</v>
      </c>
      <c r="D417" s="158" t="s">
        <v>192</v>
      </c>
      <c r="E417" s="159" t="s">
        <v>143</v>
      </c>
      <c r="F417" s="136"/>
      <c r="G417" s="160"/>
      <c r="H417" s="698"/>
      <c r="I417" s="177"/>
      <c r="J417" s="177"/>
      <c r="K417" s="177">
        <v>30000</v>
      </c>
      <c r="L417" s="699"/>
      <c r="M417" s="699"/>
      <c r="N417" s="177"/>
      <c r="O417" s="177"/>
      <c r="P417" s="140">
        <f t="shared" si="157"/>
        <v>30000</v>
      </c>
      <c r="Q417" s="140">
        <f t="shared" si="158"/>
        <v>30000</v>
      </c>
      <c r="R417" s="140">
        <f t="shared" si="159"/>
        <v>30000</v>
      </c>
      <c r="S417" s="140">
        <f t="shared" si="160"/>
        <v>0</v>
      </c>
    </row>
    <row r="418" spans="1:19" s="76" customFormat="1" ht="15" customHeight="1" thickBot="1" x14ac:dyDescent="0.25">
      <c r="A418" s="681" t="s">
        <v>198</v>
      </c>
      <c r="B418" s="682" t="s">
        <v>140</v>
      </c>
      <c r="C418" s="683" t="s">
        <v>170</v>
      </c>
      <c r="D418" s="684" t="s">
        <v>192</v>
      </c>
      <c r="E418" s="685" t="s">
        <v>143</v>
      </c>
      <c r="F418" s="683"/>
      <c r="G418" s="686"/>
      <c r="H418" s="687"/>
      <c r="I418" s="177"/>
      <c r="J418" s="177"/>
      <c r="K418" s="177"/>
      <c r="L418" s="177"/>
      <c r="M418" s="177">
        <v>35000</v>
      </c>
      <c r="N418" s="177"/>
      <c r="O418" s="177"/>
      <c r="P418" s="140">
        <f>SUM(I418:O418)</f>
        <v>35000</v>
      </c>
      <c r="Q418" s="140">
        <f>SUM(P418-G418)</f>
        <v>35000</v>
      </c>
      <c r="R418" s="140">
        <f>SUM(Q418-O418)</f>
        <v>35000</v>
      </c>
      <c r="S418" s="140">
        <f>H418</f>
        <v>0</v>
      </c>
    </row>
    <row r="419" spans="1:19" s="76" customFormat="1" ht="15" customHeight="1" thickTop="1" x14ac:dyDescent="0.2">
      <c r="A419" s="178"/>
      <c r="B419" s="179"/>
      <c r="C419" s="180"/>
      <c r="D419" s="181"/>
      <c r="E419" s="180"/>
      <c r="F419" s="182"/>
      <c r="G419" s="148">
        <f t="shared" ref="G419:L419" si="161">SUM(G411:G417)</f>
        <v>0</v>
      </c>
      <c r="H419" s="148">
        <f t="shared" si="161"/>
        <v>0</v>
      </c>
      <c r="I419" s="148">
        <f t="shared" si="161"/>
        <v>44000</v>
      </c>
      <c r="J419" s="148">
        <f t="shared" si="161"/>
        <v>44000</v>
      </c>
      <c r="K419" s="148">
        <f t="shared" si="161"/>
        <v>44000</v>
      </c>
      <c r="L419" s="148">
        <f t="shared" si="161"/>
        <v>0</v>
      </c>
      <c r="M419" s="148">
        <f>SUM(M411:M418)</f>
        <v>35000</v>
      </c>
      <c r="N419" s="148">
        <f t="shared" ref="N419:S419" si="162">SUM(N411:N417)</f>
        <v>0</v>
      </c>
      <c r="O419" s="148">
        <f t="shared" si="162"/>
        <v>0</v>
      </c>
      <c r="P419" s="148">
        <f t="shared" si="162"/>
        <v>132000</v>
      </c>
      <c r="Q419" s="148">
        <f t="shared" si="162"/>
        <v>132000</v>
      </c>
      <c r="R419" s="148">
        <f t="shared" si="162"/>
        <v>132000</v>
      </c>
      <c r="S419" s="148">
        <f t="shared" si="162"/>
        <v>0</v>
      </c>
    </row>
    <row r="420" spans="1:19" s="76" customFormat="1" ht="15" customHeight="1" thickBot="1" x14ac:dyDescent="0.25">
      <c r="A420" s="183"/>
      <c r="B420" s="184"/>
      <c r="C420" s="185"/>
      <c r="D420" s="186"/>
      <c r="E420" s="185"/>
      <c r="F420" s="187"/>
      <c r="G420" s="188"/>
      <c r="H420" s="188"/>
      <c r="I420" s="189"/>
      <c r="P420" s="156"/>
      <c r="Q420" s="156"/>
    </row>
    <row r="421" spans="1:19" s="76" customFormat="1" ht="15" customHeight="1" thickTop="1" thickBot="1" x14ac:dyDescent="0.25">
      <c r="A421" s="190" t="s">
        <v>29</v>
      </c>
      <c r="B421" s="191"/>
      <c r="C421" s="192"/>
      <c r="D421" s="192"/>
      <c r="E421" s="192"/>
      <c r="F421" s="192"/>
      <c r="G421" s="193">
        <f t="shared" ref="G421:O421" si="163">SUM(G395+G400+G408+G419)</f>
        <v>0</v>
      </c>
      <c r="H421" s="193">
        <f t="shared" si="163"/>
        <v>0</v>
      </c>
      <c r="I421" s="193">
        <f t="shared" si="163"/>
        <v>355000</v>
      </c>
      <c r="J421" s="193">
        <f t="shared" si="163"/>
        <v>174000</v>
      </c>
      <c r="K421" s="193">
        <f t="shared" si="163"/>
        <v>191000</v>
      </c>
      <c r="L421" s="193">
        <f t="shared" si="163"/>
        <v>0</v>
      </c>
      <c r="M421" s="193">
        <f t="shared" si="163"/>
        <v>35000</v>
      </c>
      <c r="N421" s="193">
        <f t="shared" si="163"/>
        <v>0</v>
      </c>
      <c r="O421" s="193">
        <f t="shared" si="163"/>
        <v>0</v>
      </c>
      <c r="P421" s="193">
        <f>SUM(P395+P402+P408+P419)</f>
        <v>720000</v>
      </c>
      <c r="Q421" s="193">
        <f t="shared" ref="Q421:R421" si="164">SUM(Q395+Q402+Q408+Q419)</f>
        <v>720000</v>
      </c>
      <c r="R421" s="193">
        <f t="shared" si="164"/>
        <v>720000</v>
      </c>
      <c r="S421" s="193">
        <f>SUM(S395+S402+S408+S419)</f>
        <v>0</v>
      </c>
    </row>
    <row r="422" spans="1:19" s="76" customFormat="1" ht="13.5" thickTop="1" x14ac:dyDescent="0.2">
      <c r="A422" s="934" t="s">
        <v>500</v>
      </c>
      <c r="B422" s="934"/>
      <c r="C422" s="934"/>
      <c r="D422" s="934"/>
      <c r="E422" s="934"/>
      <c r="F422" s="934"/>
      <c r="G422" s="934"/>
      <c r="H422" s="934"/>
      <c r="I422" s="934"/>
      <c r="J422" s="934"/>
      <c r="K422" s="934"/>
      <c r="L422" s="934"/>
      <c r="M422" s="934"/>
      <c r="N422" s="934"/>
      <c r="O422" s="934"/>
      <c r="P422" s="934"/>
      <c r="Q422" s="934"/>
      <c r="R422" s="934"/>
      <c r="S422" s="934"/>
    </row>
    <row r="423" spans="1:19" s="76" customFormat="1" x14ac:dyDescent="0.2">
      <c r="A423" s="939"/>
      <c r="B423" s="939"/>
      <c r="C423" s="939"/>
      <c r="D423" s="939"/>
      <c r="E423" s="939"/>
      <c r="F423" s="939"/>
      <c r="G423" s="939"/>
      <c r="H423" s="939"/>
      <c r="I423" s="939"/>
      <c r="J423" s="939"/>
      <c r="K423" s="939"/>
      <c r="L423" s="939"/>
      <c r="M423" s="939"/>
      <c r="N423" s="939"/>
      <c r="O423" s="939"/>
      <c r="P423" s="939"/>
      <c r="Q423" s="939"/>
      <c r="R423" s="939"/>
      <c r="S423" s="939"/>
    </row>
    <row r="424" spans="1:19" s="76" customFormat="1" ht="54.75" customHeight="1" x14ac:dyDescent="0.2">
      <c r="A424" s="6" t="s">
        <v>1</v>
      </c>
      <c r="B424" s="6" t="s">
        <v>2</v>
      </c>
      <c r="C424" s="6" t="s">
        <v>3</v>
      </c>
      <c r="D424" s="7" t="s">
        <v>4</v>
      </c>
      <c r="E424" s="6" t="s">
        <v>5</v>
      </c>
      <c r="F424" s="7" t="s">
        <v>6</v>
      </c>
      <c r="G424" s="7" t="s">
        <v>7</v>
      </c>
      <c r="H424" s="7" t="s">
        <v>8</v>
      </c>
      <c r="I424" s="6" t="s">
        <v>9</v>
      </c>
      <c r="J424" s="6" t="s">
        <v>10</v>
      </c>
      <c r="K424" s="6" t="s">
        <v>11</v>
      </c>
      <c r="L424" s="6" t="s">
        <v>12</v>
      </c>
      <c r="M424" s="6" t="s">
        <v>13</v>
      </c>
      <c r="N424" s="6" t="s">
        <v>14</v>
      </c>
      <c r="O424" s="6" t="s">
        <v>15</v>
      </c>
      <c r="P424" s="6" t="s">
        <v>16</v>
      </c>
      <c r="Q424" s="6" t="s">
        <v>17</v>
      </c>
      <c r="R424" s="6" t="s">
        <v>18</v>
      </c>
      <c r="S424" s="6" t="s">
        <v>19</v>
      </c>
    </row>
    <row r="425" spans="1:19" s="76" customFormat="1" x14ac:dyDescent="0.2">
      <c r="A425" s="261" t="s">
        <v>20</v>
      </c>
      <c r="B425" s="198"/>
      <c r="C425" s="199"/>
      <c r="D425" s="199"/>
      <c r="E425" s="199"/>
      <c r="F425" s="199"/>
      <c r="G425" s="201"/>
      <c r="H425" s="201"/>
      <c r="I425" s="201"/>
      <c r="J425" s="201"/>
      <c r="K425" s="201"/>
      <c r="L425" s="201"/>
      <c r="M425" s="201"/>
      <c r="N425" s="201"/>
      <c r="O425" s="201"/>
      <c r="P425" s="201"/>
      <c r="Q425" s="201"/>
      <c r="R425" s="201"/>
      <c r="S425" s="203"/>
    </row>
    <row r="426" spans="1:19" s="76" customFormat="1" x14ac:dyDescent="0.2">
      <c r="A426" s="204"/>
      <c r="B426" s="234"/>
      <c r="C426" s="215"/>
      <c r="D426" s="206"/>
      <c r="E426" s="207"/>
      <c r="F426" s="208"/>
      <c r="G426" s="220"/>
      <c r="H426" s="220"/>
      <c r="I426" s="220"/>
      <c r="J426" s="220"/>
      <c r="K426" s="220"/>
      <c r="L426" s="220"/>
      <c r="M426" s="220"/>
      <c r="N426" s="220"/>
      <c r="O426" s="220"/>
      <c r="P426" s="214"/>
      <c r="Q426" s="214"/>
      <c r="R426" s="214"/>
      <c r="S426" s="214"/>
    </row>
    <row r="427" spans="1:19" s="76" customFormat="1" x14ac:dyDescent="0.2">
      <c r="A427" s="223"/>
      <c r="B427" s="225"/>
      <c r="C427" s="223"/>
      <c r="D427" s="223"/>
      <c r="E427" s="231"/>
      <c r="F427" s="226"/>
      <c r="G427" s="200">
        <f t="shared" ref="G427:M427" si="165">SUM(G426:G426)</f>
        <v>0</v>
      </c>
      <c r="H427" s="200">
        <f t="shared" si="165"/>
        <v>0</v>
      </c>
      <c r="I427" s="200">
        <f t="shared" si="165"/>
        <v>0</v>
      </c>
      <c r="J427" s="200">
        <f t="shared" si="165"/>
        <v>0</v>
      </c>
      <c r="K427" s="200">
        <f t="shared" si="165"/>
        <v>0</v>
      </c>
      <c r="L427" s="200">
        <f t="shared" si="165"/>
        <v>0</v>
      </c>
      <c r="M427" s="200">
        <f t="shared" si="165"/>
        <v>0</v>
      </c>
      <c r="N427" s="200">
        <f t="shared" ref="N427:S427" si="166">SUM(N426:N426)</f>
        <v>0</v>
      </c>
      <c r="O427" s="200">
        <f t="shared" si="166"/>
        <v>0</v>
      </c>
      <c r="P427" s="200">
        <f t="shared" si="166"/>
        <v>0</v>
      </c>
      <c r="Q427" s="200">
        <f t="shared" si="166"/>
        <v>0</v>
      </c>
      <c r="R427" s="200">
        <f t="shared" si="166"/>
        <v>0</v>
      </c>
      <c r="S427" s="200">
        <f t="shared" si="166"/>
        <v>0</v>
      </c>
    </row>
    <row r="428" spans="1:19" s="76" customFormat="1" x14ac:dyDescent="0.2">
      <c r="A428" s="223"/>
      <c r="B428" s="225"/>
      <c r="C428" s="223"/>
      <c r="D428" s="226"/>
      <c r="E428" s="223"/>
      <c r="F428" s="226"/>
      <c r="G428" s="228"/>
      <c r="H428" s="228"/>
      <c r="I428" s="223"/>
      <c r="J428" s="223"/>
      <c r="K428" s="223"/>
      <c r="L428" s="223"/>
      <c r="M428" s="223"/>
      <c r="N428" s="223"/>
      <c r="O428" s="223"/>
      <c r="P428" s="230"/>
      <c r="Q428" s="230"/>
      <c r="R428" s="223"/>
      <c r="S428" s="223"/>
    </row>
    <row r="429" spans="1:19" s="76" customFormat="1" x14ac:dyDescent="0.2">
      <c r="A429" s="261" t="s">
        <v>25</v>
      </c>
      <c r="B429" s="198"/>
      <c r="C429" s="199"/>
      <c r="D429" s="199"/>
      <c r="E429" s="199"/>
      <c r="F429" s="199"/>
      <c r="G429" s="201"/>
      <c r="H429" s="201"/>
      <c r="I429" s="201"/>
      <c r="J429" s="201"/>
      <c r="K429" s="201"/>
      <c r="L429" s="201"/>
      <c r="M429" s="201"/>
      <c r="N429" s="201"/>
      <c r="O429" s="201"/>
      <c r="P429" s="201"/>
      <c r="Q429" s="201"/>
      <c r="R429" s="201"/>
      <c r="S429" s="201"/>
    </row>
    <row r="430" spans="1:19" s="76" customFormat="1" x14ac:dyDescent="0.2">
      <c r="A430" s="204"/>
      <c r="B430" s="205"/>
      <c r="C430" s="215"/>
      <c r="D430" s="241"/>
      <c r="E430" s="242"/>
      <c r="F430" s="215"/>
      <c r="G430" s="213"/>
      <c r="H430" s="272"/>
      <c r="I430" s="213"/>
      <c r="J430" s="213"/>
      <c r="K430" s="273"/>
      <c r="L430" s="273"/>
      <c r="M430" s="273"/>
      <c r="N430" s="213"/>
      <c r="O430" s="213"/>
      <c r="P430" s="214"/>
      <c r="Q430" s="214"/>
      <c r="R430" s="214"/>
      <c r="S430" s="214"/>
    </row>
    <row r="431" spans="1:19" s="76" customFormat="1" x14ac:dyDescent="0.2">
      <c r="A431" s="223"/>
      <c r="B431" s="225"/>
      <c r="C431" s="223"/>
      <c r="D431" s="226"/>
      <c r="E431" s="231"/>
      <c r="F431" s="226"/>
      <c r="G431" s="200">
        <f t="shared" ref="G431:S431" si="167">SUM(G430:G430)</f>
        <v>0</v>
      </c>
      <c r="H431" s="200">
        <f t="shared" si="167"/>
        <v>0</v>
      </c>
      <c r="I431" s="200">
        <f t="shared" si="167"/>
        <v>0</v>
      </c>
      <c r="J431" s="200">
        <f t="shared" si="167"/>
        <v>0</v>
      </c>
      <c r="K431" s="200">
        <f t="shared" si="167"/>
        <v>0</v>
      </c>
      <c r="L431" s="200">
        <f t="shared" si="167"/>
        <v>0</v>
      </c>
      <c r="M431" s="200">
        <f t="shared" si="167"/>
        <v>0</v>
      </c>
      <c r="N431" s="200">
        <f t="shared" si="167"/>
        <v>0</v>
      </c>
      <c r="O431" s="200">
        <f t="shared" si="167"/>
        <v>0</v>
      </c>
      <c r="P431" s="200">
        <f t="shared" si="167"/>
        <v>0</v>
      </c>
      <c r="Q431" s="200">
        <f t="shared" si="167"/>
        <v>0</v>
      </c>
      <c r="R431" s="200">
        <f t="shared" si="167"/>
        <v>0</v>
      </c>
      <c r="S431" s="200">
        <f t="shared" si="167"/>
        <v>0</v>
      </c>
    </row>
    <row r="432" spans="1:19" s="76" customFormat="1" x14ac:dyDescent="0.2">
      <c r="A432" s="223"/>
      <c r="B432" s="225"/>
      <c r="C432" s="223"/>
      <c r="D432" s="226"/>
      <c r="E432" s="223"/>
      <c r="F432" s="226"/>
      <c r="G432" s="228"/>
      <c r="H432" s="228"/>
      <c r="I432" s="223"/>
      <c r="J432" s="223"/>
      <c r="K432" s="223"/>
      <c r="L432" s="223"/>
      <c r="M432" s="223"/>
      <c r="N432" s="223"/>
      <c r="O432" s="233"/>
      <c r="P432" s="228"/>
      <c r="Q432" s="228"/>
      <c r="R432" s="223"/>
      <c r="S432" s="223"/>
    </row>
    <row r="433" spans="1:19" s="76" customFormat="1" x14ac:dyDescent="0.2">
      <c r="A433" s="261" t="s">
        <v>26</v>
      </c>
      <c r="B433" s="198"/>
      <c r="C433" s="199"/>
      <c r="D433" s="199"/>
      <c r="E433" s="199"/>
      <c r="F433" s="199"/>
      <c r="G433" s="201"/>
      <c r="H433" s="201"/>
      <c r="I433" s="201"/>
      <c r="J433" s="201"/>
      <c r="K433" s="201"/>
      <c r="L433" s="201"/>
      <c r="M433" s="201"/>
      <c r="N433" s="201"/>
      <c r="O433" s="201"/>
      <c r="P433" s="201"/>
      <c r="Q433" s="201"/>
      <c r="R433" s="201"/>
      <c r="S433" s="201"/>
    </row>
    <row r="434" spans="1:19" s="76" customFormat="1" x14ac:dyDescent="0.2">
      <c r="A434" s="346" t="s">
        <v>501</v>
      </c>
      <c r="B434" s="205" t="s">
        <v>215</v>
      </c>
      <c r="C434" s="346" t="s">
        <v>502</v>
      </c>
      <c r="D434" s="700">
        <v>7</v>
      </c>
      <c r="E434" s="701" t="s">
        <v>218</v>
      </c>
      <c r="F434" s="702"/>
      <c r="G434" s="703">
        <v>0</v>
      </c>
      <c r="H434" s="220">
        <v>-10000</v>
      </c>
      <c r="I434" s="212">
        <v>600000</v>
      </c>
      <c r="J434" s="212">
        <v>600000</v>
      </c>
      <c r="K434" s="217">
        <v>250000</v>
      </c>
      <c r="L434" s="217">
        <v>375000</v>
      </c>
      <c r="M434" s="217">
        <v>400000</v>
      </c>
      <c r="N434" s="703">
        <v>0</v>
      </c>
      <c r="O434" s="703">
        <v>0</v>
      </c>
      <c r="P434" s="704">
        <f>SUM(I434:M434)</f>
        <v>2225000</v>
      </c>
      <c r="Q434" s="704">
        <f>SUM(P434-G434)</f>
        <v>2225000</v>
      </c>
      <c r="R434" s="704">
        <f t="shared" ref="R434:R443" si="168">SUM(Q434-O434)</f>
        <v>2225000</v>
      </c>
      <c r="S434" s="704">
        <f t="shared" ref="S434:S442" si="169">H434</f>
        <v>-10000</v>
      </c>
    </row>
    <row r="435" spans="1:19" s="76" customFormat="1" x14ac:dyDescent="0.2">
      <c r="A435" s="346" t="s">
        <v>503</v>
      </c>
      <c r="B435" s="205" t="s">
        <v>215</v>
      </c>
      <c r="C435" s="346" t="s">
        <v>504</v>
      </c>
      <c r="D435" s="700">
        <v>10</v>
      </c>
      <c r="E435" s="701" t="s">
        <v>218</v>
      </c>
      <c r="F435" s="702"/>
      <c r="G435" s="703">
        <v>0</v>
      </c>
      <c r="H435" s="703">
        <v>0</v>
      </c>
      <c r="I435" s="212">
        <v>25000</v>
      </c>
      <c r="J435" s="212">
        <v>25000</v>
      </c>
      <c r="K435" s="217">
        <v>20000</v>
      </c>
      <c r="L435" s="217">
        <v>0</v>
      </c>
      <c r="M435" s="217">
        <v>0</v>
      </c>
      <c r="N435" s="703">
        <v>0</v>
      </c>
      <c r="O435" s="703">
        <v>0</v>
      </c>
      <c r="P435" s="704">
        <f>SUM(I435:M435)</f>
        <v>70000</v>
      </c>
      <c r="Q435" s="704">
        <f>SUM(P435-G435)</f>
        <v>70000</v>
      </c>
      <c r="R435" s="704">
        <f t="shared" si="168"/>
        <v>70000</v>
      </c>
      <c r="S435" s="704">
        <f t="shared" si="169"/>
        <v>0</v>
      </c>
    </row>
    <row r="436" spans="1:19" s="76" customFormat="1" x14ac:dyDescent="0.2">
      <c r="A436" s="346" t="s">
        <v>505</v>
      </c>
      <c r="B436" s="205" t="s">
        <v>215</v>
      </c>
      <c r="C436" s="346" t="s">
        <v>506</v>
      </c>
      <c r="D436" s="700">
        <v>7</v>
      </c>
      <c r="E436" s="701" t="s">
        <v>218</v>
      </c>
      <c r="F436" s="702"/>
      <c r="G436" s="703">
        <v>0</v>
      </c>
      <c r="H436" s="703">
        <v>0</v>
      </c>
      <c r="I436" s="217">
        <v>90000</v>
      </c>
      <c r="J436" s="217">
        <v>90000</v>
      </c>
      <c r="K436" s="217">
        <v>90000</v>
      </c>
      <c r="L436" s="217">
        <v>90000</v>
      </c>
      <c r="M436" s="217">
        <v>90000</v>
      </c>
      <c r="N436" s="703">
        <v>0</v>
      </c>
      <c r="O436" s="703">
        <v>0</v>
      </c>
      <c r="P436" s="704">
        <f>SUM(I436:M436)</f>
        <v>450000</v>
      </c>
      <c r="Q436" s="704">
        <f t="shared" ref="Q436:Q441" si="170">SUM(P436-G436)</f>
        <v>450000</v>
      </c>
      <c r="R436" s="704">
        <f t="shared" si="168"/>
        <v>450000</v>
      </c>
      <c r="S436" s="704">
        <f t="shared" si="169"/>
        <v>0</v>
      </c>
    </row>
    <row r="437" spans="1:19" s="76" customFormat="1" x14ac:dyDescent="0.2">
      <c r="A437" s="346" t="s">
        <v>507</v>
      </c>
      <c r="B437" s="205" t="s">
        <v>215</v>
      </c>
      <c r="C437" s="346" t="s">
        <v>508</v>
      </c>
      <c r="D437" s="700" t="s">
        <v>119</v>
      </c>
      <c r="E437" s="701" t="s">
        <v>218</v>
      </c>
      <c r="F437" s="702"/>
      <c r="G437" s="703">
        <v>0</v>
      </c>
      <c r="H437" s="703">
        <v>0</v>
      </c>
      <c r="I437" s="212">
        <v>25000</v>
      </c>
      <c r="J437" s="212">
        <v>25000</v>
      </c>
      <c r="K437" s="212">
        <v>25000</v>
      </c>
      <c r="L437" s="212">
        <v>25000</v>
      </c>
      <c r="M437" s="212">
        <v>25000</v>
      </c>
      <c r="N437" s="703">
        <v>0</v>
      </c>
      <c r="O437" s="703">
        <v>0</v>
      </c>
      <c r="P437" s="704">
        <f t="shared" ref="P437:P443" si="171">SUM(I437:O437)</f>
        <v>125000</v>
      </c>
      <c r="Q437" s="704">
        <f t="shared" si="170"/>
        <v>125000</v>
      </c>
      <c r="R437" s="704">
        <f t="shared" si="168"/>
        <v>125000</v>
      </c>
      <c r="S437" s="704">
        <f t="shared" si="169"/>
        <v>0</v>
      </c>
    </row>
    <row r="438" spans="1:19" s="76" customFormat="1" x14ac:dyDescent="0.2">
      <c r="A438" s="346" t="s">
        <v>509</v>
      </c>
      <c r="B438" s="205" t="s">
        <v>215</v>
      </c>
      <c r="C438" s="346" t="s">
        <v>510</v>
      </c>
      <c r="D438" s="700" t="s">
        <v>119</v>
      </c>
      <c r="E438" s="701" t="s">
        <v>218</v>
      </c>
      <c r="F438" s="702"/>
      <c r="G438" s="703">
        <v>0</v>
      </c>
      <c r="H438" s="703">
        <v>0</v>
      </c>
      <c r="I438" s="217">
        <v>50000</v>
      </c>
      <c r="J438" s="217">
        <v>50000</v>
      </c>
      <c r="K438" s="217">
        <v>50000</v>
      </c>
      <c r="L438" s="217">
        <v>50000</v>
      </c>
      <c r="M438" s="217">
        <v>50000</v>
      </c>
      <c r="N438" s="703">
        <v>0</v>
      </c>
      <c r="O438" s="703">
        <v>0</v>
      </c>
      <c r="P438" s="704">
        <f t="shared" si="171"/>
        <v>250000</v>
      </c>
      <c r="Q438" s="704">
        <f t="shared" si="170"/>
        <v>250000</v>
      </c>
      <c r="R438" s="704">
        <f t="shared" si="168"/>
        <v>250000</v>
      </c>
      <c r="S438" s="704">
        <f t="shared" si="169"/>
        <v>0</v>
      </c>
    </row>
    <row r="439" spans="1:19" s="76" customFormat="1" x14ac:dyDescent="0.2">
      <c r="A439" s="346" t="s">
        <v>511</v>
      </c>
      <c r="B439" s="205" t="s">
        <v>215</v>
      </c>
      <c r="C439" s="346" t="s">
        <v>512</v>
      </c>
      <c r="D439" s="700" t="s">
        <v>119</v>
      </c>
      <c r="E439" s="701" t="s">
        <v>218</v>
      </c>
      <c r="F439" s="702"/>
      <c r="G439" s="703">
        <v>0</v>
      </c>
      <c r="H439" s="703">
        <v>0</v>
      </c>
      <c r="I439" s="217">
        <v>65000</v>
      </c>
      <c r="J439" s="217">
        <v>65000</v>
      </c>
      <c r="K439" s="217">
        <v>65000</v>
      </c>
      <c r="L439" s="217">
        <v>0</v>
      </c>
      <c r="M439" s="217">
        <v>0</v>
      </c>
      <c r="N439" s="703">
        <v>0</v>
      </c>
      <c r="O439" s="703">
        <v>0</v>
      </c>
      <c r="P439" s="704">
        <f t="shared" si="171"/>
        <v>195000</v>
      </c>
      <c r="Q439" s="704">
        <f t="shared" si="170"/>
        <v>195000</v>
      </c>
      <c r="R439" s="704">
        <f t="shared" si="168"/>
        <v>195000</v>
      </c>
      <c r="S439" s="704">
        <f t="shared" si="169"/>
        <v>0</v>
      </c>
    </row>
    <row r="440" spans="1:19" s="76" customFormat="1" x14ac:dyDescent="0.2">
      <c r="A440" s="346" t="s">
        <v>513</v>
      </c>
      <c r="B440" s="205" t="s">
        <v>215</v>
      </c>
      <c r="C440" s="346" t="s">
        <v>512</v>
      </c>
      <c r="D440" s="700">
        <v>50</v>
      </c>
      <c r="E440" s="701" t="s">
        <v>218</v>
      </c>
      <c r="F440" s="702" t="s">
        <v>487</v>
      </c>
      <c r="G440" s="703">
        <v>2756325</v>
      </c>
      <c r="H440" s="703">
        <v>0</v>
      </c>
      <c r="I440" s="217">
        <v>0</v>
      </c>
      <c r="J440" s="217">
        <v>0</v>
      </c>
      <c r="K440" s="217">
        <v>3046000</v>
      </c>
      <c r="L440" s="217">
        <v>0</v>
      </c>
      <c r="M440" s="217">
        <v>0</v>
      </c>
      <c r="N440" s="703">
        <v>0</v>
      </c>
      <c r="O440" s="703">
        <v>0</v>
      </c>
      <c r="P440" s="704">
        <f t="shared" si="171"/>
        <v>3046000</v>
      </c>
      <c r="Q440" s="704">
        <f t="shared" si="170"/>
        <v>289675</v>
      </c>
      <c r="R440" s="704">
        <f t="shared" si="168"/>
        <v>289675</v>
      </c>
      <c r="S440" s="704">
        <f t="shared" si="169"/>
        <v>0</v>
      </c>
    </row>
    <row r="441" spans="1:19" s="76" customFormat="1" x14ac:dyDescent="0.2">
      <c r="A441" s="346" t="s">
        <v>514</v>
      </c>
      <c r="B441" s="205" t="s">
        <v>215</v>
      </c>
      <c r="C441" s="346" t="s">
        <v>515</v>
      </c>
      <c r="D441" s="700">
        <v>20</v>
      </c>
      <c r="E441" s="701" t="s">
        <v>218</v>
      </c>
      <c r="F441" s="702"/>
      <c r="G441" s="703">
        <v>0</v>
      </c>
      <c r="H441" s="703">
        <v>0</v>
      </c>
      <c r="I441" s="217">
        <v>0</v>
      </c>
      <c r="J441" s="217">
        <v>0</v>
      </c>
      <c r="K441" s="703">
        <v>150000</v>
      </c>
      <c r="L441" s="217">
        <v>0</v>
      </c>
      <c r="M441" s="217">
        <v>0</v>
      </c>
      <c r="N441" s="703">
        <v>0</v>
      </c>
      <c r="O441" s="703">
        <v>0</v>
      </c>
      <c r="P441" s="704">
        <f t="shared" si="171"/>
        <v>150000</v>
      </c>
      <c r="Q441" s="704">
        <f t="shared" si="170"/>
        <v>150000</v>
      </c>
      <c r="R441" s="704">
        <f t="shared" si="168"/>
        <v>150000</v>
      </c>
      <c r="S441" s="704">
        <f>H441</f>
        <v>0</v>
      </c>
    </row>
    <row r="442" spans="1:19" s="76" customFormat="1" x14ac:dyDescent="0.2">
      <c r="A442" s="346" t="s">
        <v>516</v>
      </c>
      <c r="B442" s="205" t="s">
        <v>220</v>
      </c>
      <c r="C442" s="346" t="s">
        <v>517</v>
      </c>
      <c r="D442" s="700">
        <v>50</v>
      </c>
      <c r="E442" s="701" t="s">
        <v>43</v>
      </c>
      <c r="F442" s="702"/>
      <c r="G442" s="703">
        <v>0</v>
      </c>
      <c r="H442" s="703">
        <v>0</v>
      </c>
      <c r="I442" s="217">
        <v>250000</v>
      </c>
      <c r="J442" s="217">
        <v>0</v>
      </c>
      <c r="K442" s="703">
        <v>0</v>
      </c>
      <c r="L442" s="217">
        <v>0</v>
      </c>
      <c r="M442" s="217">
        <v>0</v>
      </c>
      <c r="N442" s="703">
        <v>0</v>
      </c>
      <c r="O442" s="703">
        <v>0</v>
      </c>
      <c r="P442" s="704">
        <f t="shared" si="171"/>
        <v>250000</v>
      </c>
      <c r="Q442" s="704">
        <f>SUM(K442:M442)</f>
        <v>0</v>
      </c>
      <c r="R442" s="704">
        <f t="shared" si="168"/>
        <v>0</v>
      </c>
      <c r="S442" s="704">
        <f t="shared" si="169"/>
        <v>0</v>
      </c>
    </row>
    <row r="443" spans="1:19" s="76" customFormat="1" x14ac:dyDescent="0.2">
      <c r="A443" s="346" t="s">
        <v>518</v>
      </c>
      <c r="B443" s="205" t="s">
        <v>220</v>
      </c>
      <c r="C443" s="346" t="s">
        <v>517</v>
      </c>
      <c r="D443" s="700">
        <v>20</v>
      </c>
      <c r="E443" s="701" t="s">
        <v>43</v>
      </c>
      <c r="F443" s="702"/>
      <c r="G443" s="703">
        <v>0</v>
      </c>
      <c r="H443" s="220">
        <v>-8000</v>
      </c>
      <c r="I443" s="217">
        <v>0</v>
      </c>
      <c r="J443" s="217">
        <v>0</v>
      </c>
      <c r="K443" s="217">
        <v>0</v>
      </c>
      <c r="L443" s="703">
        <v>175000</v>
      </c>
      <c r="M443" s="217">
        <v>0</v>
      </c>
      <c r="N443" s="703">
        <v>0</v>
      </c>
      <c r="O443" s="703">
        <v>0</v>
      </c>
      <c r="P443" s="704">
        <f t="shared" si="171"/>
        <v>175000</v>
      </c>
      <c r="Q443" s="704">
        <f>SUM(K443:M443)</f>
        <v>175000</v>
      </c>
      <c r="R443" s="704">
        <f t="shared" si="168"/>
        <v>175000</v>
      </c>
      <c r="S443" s="704">
        <f>H443</f>
        <v>-8000</v>
      </c>
    </row>
    <row r="444" spans="1:19" s="76" customFormat="1" x14ac:dyDescent="0.2">
      <c r="A444" s="223"/>
      <c r="B444" s="225"/>
      <c r="C444" s="223"/>
      <c r="D444" s="226"/>
      <c r="E444" s="231"/>
      <c r="F444" s="226"/>
      <c r="G444" s="200">
        <f>SUM(G434:G441)</f>
        <v>2756325</v>
      </c>
      <c r="H444" s="200">
        <f t="shared" ref="H444:M444" si="172">SUM(H434:H443)</f>
        <v>-18000</v>
      </c>
      <c r="I444" s="200">
        <f t="shared" si="172"/>
        <v>1105000</v>
      </c>
      <c r="J444" s="200">
        <f t="shared" si="172"/>
        <v>855000</v>
      </c>
      <c r="K444" s="200">
        <f t="shared" si="172"/>
        <v>3696000</v>
      </c>
      <c r="L444" s="200">
        <f t="shared" si="172"/>
        <v>715000</v>
      </c>
      <c r="M444" s="200">
        <f t="shared" si="172"/>
        <v>565000</v>
      </c>
      <c r="N444" s="200">
        <f t="shared" ref="N444:O444" si="173">SUM(N434:N441)</f>
        <v>0</v>
      </c>
      <c r="O444" s="200">
        <f t="shared" si="173"/>
        <v>0</v>
      </c>
      <c r="P444" s="200">
        <f>SUM(P434:P443)</f>
        <v>6936000</v>
      </c>
      <c r="Q444" s="200">
        <f>SUM(Q434:Q443)</f>
        <v>3929675</v>
      </c>
      <c r="R444" s="200">
        <f>SUM(R434:R443)</f>
        <v>3929675</v>
      </c>
      <c r="S444" s="200">
        <f>SUM(S434:S443)</f>
        <v>-18000</v>
      </c>
    </row>
    <row r="445" spans="1:19" s="76" customFormat="1" x14ac:dyDescent="0.2">
      <c r="A445" s="223"/>
      <c r="B445" s="225"/>
      <c r="C445" s="223"/>
      <c r="D445" s="226"/>
      <c r="E445" s="223"/>
      <c r="F445" s="226"/>
      <c r="G445" s="228"/>
      <c r="H445" s="228"/>
      <c r="I445" s="223"/>
      <c r="J445" s="223"/>
      <c r="K445" s="223"/>
      <c r="L445" s="223"/>
      <c r="M445" s="223"/>
      <c r="N445" s="223"/>
      <c r="O445" s="223"/>
      <c r="P445" s="228"/>
      <c r="Q445" s="228"/>
      <c r="R445" s="228"/>
      <c r="S445" s="223"/>
    </row>
    <row r="446" spans="1:19" s="76" customFormat="1" x14ac:dyDescent="0.2">
      <c r="A446" s="261" t="s">
        <v>27</v>
      </c>
      <c r="B446" s="198"/>
      <c r="C446" s="199"/>
      <c r="D446" s="199"/>
      <c r="E446" s="199"/>
      <c r="F446" s="199"/>
      <c r="G446" s="201"/>
      <c r="H446" s="201"/>
      <c r="I446" s="201"/>
      <c r="J446" s="201"/>
      <c r="K446" s="201"/>
      <c r="L446" s="201"/>
      <c r="M446" s="201"/>
      <c r="N446" s="201"/>
      <c r="O446" s="201"/>
      <c r="P446" s="201"/>
      <c r="Q446" s="201" t="s">
        <v>28</v>
      </c>
      <c r="R446" s="201"/>
      <c r="S446" s="203"/>
    </row>
    <row r="447" spans="1:19" s="76" customFormat="1" x14ac:dyDescent="0.2">
      <c r="A447" s="215"/>
      <c r="B447" s="205"/>
      <c r="C447" s="215"/>
      <c r="D447" s="241"/>
      <c r="E447" s="242"/>
      <c r="F447" s="215"/>
      <c r="G447" s="212"/>
      <c r="H447" s="220"/>
      <c r="I447" s="213"/>
      <c r="J447" s="213"/>
      <c r="K447" s="273"/>
      <c r="L447" s="273"/>
      <c r="M447" s="273"/>
      <c r="N447" s="213"/>
      <c r="O447" s="213"/>
      <c r="P447" s="214">
        <f>SUM(I447:O447)</f>
        <v>0</v>
      </c>
      <c r="Q447" s="214">
        <f>SUM(P447-G447)</f>
        <v>0</v>
      </c>
      <c r="R447" s="214">
        <f>SUM(Q447-O447)</f>
        <v>0</v>
      </c>
      <c r="S447" s="214">
        <f>H447</f>
        <v>0</v>
      </c>
    </row>
    <row r="448" spans="1:19" s="76" customFormat="1" x14ac:dyDescent="0.2">
      <c r="A448" s="343"/>
      <c r="B448" s="205"/>
      <c r="C448" s="245"/>
      <c r="D448" s="246"/>
      <c r="E448" s="245"/>
      <c r="F448" s="246"/>
      <c r="G448" s="200">
        <f t="shared" ref="G448:M448" si="174">SUM(G447:G447)</f>
        <v>0</v>
      </c>
      <c r="H448" s="200">
        <f t="shared" si="174"/>
        <v>0</v>
      </c>
      <c r="I448" s="200">
        <f t="shared" si="174"/>
        <v>0</v>
      </c>
      <c r="J448" s="200">
        <f t="shared" si="174"/>
        <v>0</v>
      </c>
      <c r="K448" s="200">
        <f t="shared" si="174"/>
        <v>0</v>
      </c>
      <c r="L448" s="200">
        <f t="shared" si="174"/>
        <v>0</v>
      </c>
      <c r="M448" s="200">
        <f t="shared" si="174"/>
        <v>0</v>
      </c>
      <c r="N448" s="200">
        <f t="shared" ref="N448:S448" si="175">SUM(N447:N447)</f>
        <v>0</v>
      </c>
      <c r="O448" s="200">
        <f t="shared" si="175"/>
        <v>0</v>
      </c>
      <c r="P448" s="200">
        <f t="shared" si="175"/>
        <v>0</v>
      </c>
      <c r="Q448" s="200">
        <f t="shared" si="175"/>
        <v>0</v>
      </c>
      <c r="R448" s="200">
        <f t="shared" si="175"/>
        <v>0</v>
      </c>
      <c r="S448" s="200">
        <f t="shared" si="175"/>
        <v>0</v>
      </c>
    </row>
    <row r="449" spans="1:19" s="76" customFormat="1" ht="13.5" thickBot="1" x14ac:dyDescent="0.25">
      <c r="A449" s="344"/>
      <c r="B449" s="248"/>
      <c r="C449" s="249"/>
      <c r="D449" s="250"/>
      <c r="E449" s="249"/>
      <c r="F449" s="250"/>
      <c r="G449" s="252"/>
      <c r="H449" s="252"/>
      <c r="I449" s="254"/>
      <c r="J449" s="254"/>
      <c r="K449" s="254"/>
      <c r="L449" s="254"/>
      <c r="M449" s="254"/>
      <c r="N449" s="254"/>
      <c r="O449" s="254"/>
      <c r="P449" s="255"/>
      <c r="Q449" s="255"/>
      <c r="R449" s="254"/>
      <c r="S449" s="254"/>
    </row>
    <row r="450" spans="1:19" s="76" customFormat="1" ht="14.25" thickTop="1" thickBot="1" x14ac:dyDescent="0.25">
      <c r="A450" s="334" t="s">
        <v>29</v>
      </c>
      <c r="B450" s="257"/>
      <c r="C450" s="258"/>
      <c r="D450" s="258"/>
      <c r="E450" s="258"/>
      <c r="F450" s="258"/>
      <c r="G450" s="259">
        <f t="shared" ref="G450:S450" si="176">SUM(G427+G431+G444+G448)</f>
        <v>2756325</v>
      </c>
      <c r="H450" s="259">
        <f t="shared" si="176"/>
        <v>-18000</v>
      </c>
      <c r="I450" s="259">
        <f t="shared" si="176"/>
        <v>1105000</v>
      </c>
      <c r="J450" s="259">
        <f t="shared" si="176"/>
        <v>855000</v>
      </c>
      <c r="K450" s="259">
        <f t="shared" si="176"/>
        <v>3696000</v>
      </c>
      <c r="L450" s="259">
        <f t="shared" si="176"/>
        <v>715000</v>
      </c>
      <c r="M450" s="259">
        <f t="shared" si="176"/>
        <v>565000</v>
      </c>
      <c r="N450" s="259">
        <f t="shared" si="176"/>
        <v>0</v>
      </c>
      <c r="O450" s="259">
        <f t="shared" si="176"/>
        <v>0</v>
      </c>
      <c r="P450" s="259">
        <f t="shared" si="176"/>
        <v>6936000</v>
      </c>
      <c r="Q450" s="259">
        <f t="shared" si="176"/>
        <v>3929675</v>
      </c>
      <c r="R450" s="259">
        <f t="shared" si="176"/>
        <v>3929675</v>
      </c>
      <c r="S450" s="259">
        <f t="shared" si="176"/>
        <v>-18000</v>
      </c>
    </row>
    <row r="451" spans="1:19" s="820" customFormat="1" ht="13.5" thickTop="1" x14ac:dyDescent="0.2">
      <c r="A451" s="931" t="s">
        <v>265</v>
      </c>
      <c r="B451" s="932"/>
      <c r="C451" s="932"/>
      <c r="D451" s="932"/>
      <c r="E451" s="932"/>
      <c r="F451" s="932"/>
      <c r="G451" s="932"/>
      <c r="H451" s="932"/>
      <c r="I451" s="932"/>
      <c r="J451" s="932"/>
      <c r="K451" s="932"/>
      <c r="L451" s="932"/>
      <c r="M451" s="932"/>
      <c r="N451" s="932"/>
      <c r="O451" s="932"/>
      <c r="P451" s="932"/>
      <c r="Q451" s="932"/>
      <c r="R451" s="932"/>
      <c r="S451" s="932"/>
    </row>
    <row r="452" spans="1:19" s="820" customFormat="1" x14ac:dyDescent="0.2">
      <c r="A452" s="933"/>
      <c r="B452" s="933"/>
      <c r="C452" s="933"/>
      <c r="D452" s="933"/>
      <c r="E452" s="933"/>
      <c r="F452" s="933"/>
      <c r="G452" s="933"/>
      <c r="H452" s="933"/>
      <c r="I452" s="933"/>
      <c r="J452" s="933"/>
      <c r="K452" s="933"/>
      <c r="L452" s="933"/>
      <c r="M452" s="933"/>
      <c r="N452" s="933"/>
      <c r="O452" s="933"/>
      <c r="P452" s="933"/>
      <c r="Q452" s="933"/>
      <c r="R452" s="933"/>
      <c r="S452" s="933"/>
    </row>
    <row r="453" spans="1:19" s="820" customFormat="1" ht="38.25" x14ac:dyDescent="0.2">
      <c r="A453" s="821" t="s">
        <v>1</v>
      </c>
      <c r="B453" s="822" t="s">
        <v>2</v>
      </c>
      <c r="C453" s="822" t="s">
        <v>3</v>
      </c>
      <c r="D453" s="823" t="s">
        <v>4</v>
      </c>
      <c r="E453" s="824" t="s">
        <v>5</v>
      </c>
      <c r="F453" s="823" t="s">
        <v>6</v>
      </c>
      <c r="G453" s="823" t="s">
        <v>7</v>
      </c>
      <c r="H453" s="823" t="s">
        <v>8</v>
      </c>
      <c r="I453" s="825" t="s">
        <v>9</v>
      </c>
      <c r="J453" s="825" t="s">
        <v>10</v>
      </c>
      <c r="K453" s="825" t="s">
        <v>11</v>
      </c>
      <c r="L453" s="825" t="s">
        <v>12</v>
      </c>
      <c r="M453" s="825" t="s">
        <v>13</v>
      </c>
      <c r="N453" s="825" t="s">
        <v>14</v>
      </c>
      <c r="O453" s="824" t="s">
        <v>15</v>
      </c>
      <c r="P453" s="824" t="s">
        <v>16</v>
      </c>
      <c r="Q453" s="824" t="s">
        <v>17</v>
      </c>
      <c r="R453" s="824" t="s">
        <v>18</v>
      </c>
      <c r="S453" s="824" t="s">
        <v>19</v>
      </c>
    </row>
    <row r="454" spans="1:19" s="820" customFormat="1" x14ac:dyDescent="0.2">
      <c r="A454" s="826" t="s">
        <v>20</v>
      </c>
      <c r="B454" s="827"/>
      <c r="C454" s="827"/>
      <c r="D454" s="827"/>
      <c r="E454" s="827"/>
      <c r="F454" s="827"/>
      <c r="G454" s="827"/>
      <c r="H454" s="827"/>
      <c r="I454" s="827"/>
      <c r="J454" s="827"/>
      <c r="K454" s="827"/>
      <c r="L454" s="827"/>
      <c r="M454" s="827"/>
      <c r="N454" s="827"/>
      <c r="O454" s="827"/>
      <c r="P454" s="827"/>
      <c r="Q454" s="827"/>
      <c r="R454" s="827"/>
      <c r="S454" s="828"/>
    </row>
    <row r="455" spans="1:19" s="820" customFormat="1" ht="25.5" x14ac:dyDescent="0.2">
      <c r="A455" s="829" t="s">
        <v>266</v>
      </c>
      <c r="B455" s="830" t="s">
        <v>22</v>
      </c>
      <c r="C455" s="831" t="s">
        <v>267</v>
      </c>
      <c r="D455" s="832">
        <v>25</v>
      </c>
      <c r="E455" s="833" t="s">
        <v>68</v>
      </c>
      <c r="F455" s="834"/>
      <c r="G455" s="835"/>
      <c r="H455" s="835">
        <v>1200</v>
      </c>
      <c r="I455" s="836">
        <v>80000</v>
      </c>
      <c r="J455" s="837"/>
      <c r="K455" s="837"/>
      <c r="L455" s="837"/>
      <c r="M455" s="837"/>
      <c r="N455" s="837"/>
      <c r="O455" s="837"/>
      <c r="P455" s="838">
        <f t="shared" ref="P455:P476" si="177">SUM(I455:O455)</f>
        <v>80000</v>
      </c>
      <c r="Q455" s="839">
        <f t="shared" ref="Q455:Q476" si="178">SUM(P455-G455)</f>
        <v>80000</v>
      </c>
      <c r="R455" s="839">
        <f>SUM(Q455-O455)</f>
        <v>80000</v>
      </c>
      <c r="S455" s="839">
        <f t="shared" ref="S455:S476" si="179">H455</f>
        <v>1200</v>
      </c>
    </row>
    <row r="456" spans="1:19" s="820" customFormat="1" ht="51" x14ac:dyDescent="0.2">
      <c r="A456" s="840" t="s">
        <v>269</v>
      </c>
      <c r="B456" s="841" t="s">
        <v>121</v>
      </c>
      <c r="C456" s="842" t="s">
        <v>270</v>
      </c>
      <c r="D456" s="843">
        <v>20</v>
      </c>
      <c r="E456" s="844" t="s">
        <v>68</v>
      </c>
      <c r="F456" s="845"/>
      <c r="G456" s="846"/>
      <c r="H456" s="846">
        <v>0</v>
      </c>
      <c r="I456" s="837"/>
      <c r="J456" s="837"/>
      <c r="K456" s="837"/>
      <c r="L456" s="837"/>
      <c r="M456" s="837"/>
      <c r="N456" s="837">
        <v>12000</v>
      </c>
      <c r="O456" s="837"/>
      <c r="P456" s="838">
        <f t="shared" si="177"/>
        <v>12000</v>
      </c>
      <c r="Q456" s="839">
        <f t="shared" si="178"/>
        <v>12000</v>
      </c>
      <c r="R456" s="839">
        <f t="shared" ref="R456:R476" si="180">SUM(Q456-O456)</f>
        <v>12000</v>
      </c>
      <c r="S456" s="839">
        <f t="shared" si="179"/>
        <v>0</v>
      </c>
    </row>
    <row r="457" spans="1:19" s="820" customFormat="1" ht="63.75" x14ac:dyDescent="0.2">
      <c r="A457" s="829" t="s">
        <v>271</v>
      </c>
      <c r="B457" s="830" t="s">
        <v>22</v>
      </c>
      <c r="C457" s="831" t="s">
        <v>272</v>
      </c>
      <c r="D457" s="832">
        <v>35</v>
      </c>
      <c r="E457" s="833" t="s">
        <v>68</v>
      </c>
      <c r="F457" s="834" t="s">
        <v>273</v>
      </c>
      <c r="G457" s="847">
        <v>10000</v>
      </c>
      <c r="H457" s="835">
        <v>250</v>
      </c>
      <c r="I457" s="836">
        <v>20000</v>
      </c>
      <c r="J457" s="837"/>
      <c r="K457" s="837"/>
      <c r="L457" s="837"/>
      <c r="M457" s="837"/>
      <c r="N457" s="837"/>
      <c r="O457" s="837"/>
      <c r="P457" s="838">
        <f t="shared" si="177"/>
        <v>20000</v>
      </c>
      <c r="Q457" s="839">
        <f t="shared" si="178"/>
        <v>10000</v>
      </c>
      <c r="R457" s="839">
        <f t="shared" si="180"/>
        <v>10000</v>
      </c>
      <c r="S457" s="839">
        <f t="shared" si="179"/>
        <v>250</v>
      </c>
    </row>
    <row r="458" spans="1:19" s="820" customFormat="1" ht="38.25" x14ac:dyDescent="0.2">
      <c r="A458" s="840" t="s">
        <v>274</v>
      </c>
      <c r="B458" s="841" t="s">
        <v>121</v>
      </c>
      <c r="C458" s="842" t="s">
        <v>275</v>
      </c>
      <c r="D458" s="843">
        <v>35</v>
      </c>
      <c r="E458" s="844" t="s">
        <v>68</v>
      </c>
      <c r="F458" s="845"/>
      <c r="G458" s="846">
        <v>0</v>
      </c>
      <c r="H458" s="846">
        <v>2750</v>
      </c>
      <c r="I458" s="837"/>
      <c r="J458" s="837"/>
      <c r="K458" s="837"/>
      <c r="L458" s="837">
        <v>0</v>
      </c>
      <c r="M458" s="837">
        <v>300000</v>
      </c>
      <c r="N458" s="837">
        <v>0</v>
      </c>
      <c r="O458" s="837"/>
      <c r="P458" s="838">
        <f t="shared" si="177"/>
        <v>300000</v>
      </c>
      <c r="Q458" s="839">
        <f t="shared" si="178"/>
        <v>300000</v>
      </c>
      <c r="R458" s="839">
        <f t="shared" si="180"/>
        <v>300000</v>
      </c>
      <c r="S458" s="839">
        <f t="shared" si="179"/>
        <v>2750</v>
      </c>
    </row>
    <row r="459" spans="1:19" s="820" customFormat="1" ht="38.25" x14ac:dyDescent="0.2">
      <c r="A459" s="840" t="s">
        <v>276</v>
      </c>
      <c r="B459" s="841" t="s">
        <v>121</v>
      </c>
      <c r="C459" s="842" t="s">
        <v>275</v>
      </c>
      <c r="D459" s="843">
        <v>50</v>
      </c>
      <c r="E459" s="844" t="s">
        <v>68</v>
      </c>
      <c r="F459" s="845"/>
      <c r="G459" s="846"/>
      <c r="H459" s="846">
        <v>900</v>
      </c>
      <c r="I459" s="837">
        <v>0</v>
      </c>
      <c r="J459" s="837">
        <v>30000</v>
      </c>
      <c r="K459" s="837"/>
      <c r="L459" s="837"/>
      <c r="M459" s="837"/>
      <c r="N459" s="837"/>
      <c r="O459" s="837"/>
      <c r="P459" s="838">
        <f t="shared" si="177"/>
        <v>30000</v>
      </c>
      <c r="Q459" s="839">
        <f t="shared" si="178"/>
        <v>30000</v>
      </c>
      <c r="R459" s="839">
        <f t="shared" si="180"/>
        <v>30000</v>
      </c>
      <c r="S459" s="839">
        <f t="shared" si="179"/>
        <v>900</v>
      </c>
    </row>
    <row r="460" spans="1:19" s="820" customFormat="1" ht="38.25" x14ac:dyDescent="0.2">
      <c r="A460" s="840" t="s">
        <v>277</v>
      </c>
      <c r="B460" s="841" t="s">
        <v>268</v>
      </c>
      <c r="C460" s="842" t="s">
        <v>275</v>
      </c>
      <c r="D460" s="843">
        <v>35</v>
      </c>
      <c r="E460" s="844" t="s">
        <v>58</v>
      </c>
      <c r="F460" s="845"/>
      <c r="G460" s="846"/>
      <c r="H460" s="846">
        <v>12000</v>
      </c>
      <c r="I460" s="837">
        <v>0</v>
      </c>
      <c r="J460" s="837">
        <v>0</v>
      </c>
      <c r="K460" s="837">
        <v>0</v>
      </c>
      <c r="L460" s="837">
        <v>400000</v>
      </c>
      <c r="M460" s="837"/>
      <c r="N460" s="837"/>
      <c r="O460" s="837"/>
      <c r="P460" s="838">
        <f t="shared" si="177"/>
        <v>400000</v>
      </c>
      <c r="Q460" s="839">
        <f t="shared" si="178"/>
        <v>400000</v>
      </c>
      <c r="R460" s="839">
        <f t="shared" si="180"/>
        <v>400000</v>
      </c>
      <c r="S460" s="839">
        <f t="shared" si="179"/>
        <v>12000</v>
      </c>
    </row>
    <row r="461" spans="1:19" s="820" customFormat="1" ht="51" x14ac:dyDescent="0.2">
      <c r="A461" s="840" t="s">
        <v>278</v>
      </c>
      <c r="B461" s="841" t="s">
        <v>22</v>
      </c>
      <c r="C461" s="842" t="s">
        <v>270</v>
      </c>
      <c r="D461" s="843">
        <v>50</v>
      </c>
      <c r="E461" s="844" t="s">
        <v>58</v>
      </c>
      <c r="F461" s="845"/>
      <c r="G461" s="846"/>
      <c r="H461" s="846">
        <v>6400</v>
      </c>
      <c r="I461" s="837">
        <v>0</v>
      </c>
      <c r="J461" s="837">
        <v>0</v>
      </c>
      <c r="K461" s="837">
        <v>800000</v>
      </c>
      <c r="L461" s="837"/>
      <c r="M461" s="837"/>
      <c r="N461" s="837"/>
      <c r="O461" s="837"/>
      <c r="P461" s="838">
        <f t="shared" si="177"/>
        <v>800000</v>
      </c>
      <c r="Q461" s="839">
        <f t="shared" si="178"/>
        <v>800000</v>
      </c>
      <c r="R461" s="839">
        <f t="shared" si="180"/>
        <v>800000</v>
      </c>
      <c r="S461" s="839">
        <f t="shared" si="179"/>
        <v>6400</v>
      </c>
    </row>
    <row r="462" spans="1:19" s="820" customFormat="1" ht="38.25" x14ac:dyDescent="0.2">
      <c r="A462" s="848" t="s">
        <v>279</v>
      </c>
      <c r="B462" s="849" t="s">
        <v>22</v>
      </c>
      <c r="C462" s="831" t="s">
        <v>275</v>
      </c>
      <c r="D462" s="832">
        <v>25</v>
      </c>
      <c r="E462" s="833" t="s">
        <v>58</v>
      </c>
      <c r="F462" s="834" t="s">
        <v>280</v>
      </c>
      <c r="G462" s="847">
        <v>230000</v>
      </c>
      <c r="H462" s="835">
        <v>3000</v>
      </c>
      <c r="I462" s="836">
        <v>255000</v>
      </c>
      <c r="J462" s="837"/>
      <c r="K462" s="837"/>
      <c r="L462" s="837"/>
      <c r="M462" s="837"/>
      <c r="N462" s="837"/>
      <c r="O462" s="837"/>
      <c r="P462" s="838">
        <f t="shared" si="177"/>
        <v>255000</v>
      </c>
      <c r="Q462" s="839">
        <f t="shared" si="178"/>
        <v>25000</v>
      </c>
      <c r="R462" s="839">
        <f t="shared" si="180"/>
        <v>25000</v>
      </c>
      <c r="S462" s="839">
        <f t="shared" si="179"/>
        <v>3000</v>
      </c>
    </row>
    <row r="463" spans="1:19" s="820" customFormat="1" ht="38.25" x14ac:dyDescent="0.2">
      <c r="A463" s="840" t="s">
        <v>281</v>
      </c>
      <c r="B463" s="841" t="s">
        <v>22</v>
      </c>
      <c r="C463" s="842" t="s">
        <v>275</v>
      </c>
      <c r="D463" s="850">
        <v>50</v>
      </c>
      <c r="E463" s="844" t="s">
        <v>58</v>
      </c>
      <c r="F463" s="845" t="s">
        <v>282</v>
      </c>
      <c r="G463" s="851"/>
      <c r="H463" s="851"/>
      <c r="I463" s="837"/>
      <c r="J463" s="837"/>
      <c r="K463" s="837"/>
      <c r="L463" s="837"/>
      <c r="M463" s="837"/>
      <c r="N463" s="837">
        <v>22000000</v>
      </c>
      <c r="O463" s="837"/>
      <c r="P463" s="838">
        <f t="shared" si="177"/>
        <v>22000000</v>
      </c>
      <c r="Q463" s="839">
        <f t="shared" si="178"/>
        <v>22000000</v>
      </c>
      <c r="R463" s="839">
        <f t="shared" si="180"/>
        <v>22000000</v>
      </c>
      <c r="S463" s="839">
        <f t="shared" si="179"/>
        <v>0</v>
      </c>
    </row>
    <row r="464" spans="1:19" s="820" customFormat="1" ht="38.25" x14ac:dyDescent="0.2">
      <c r="A464" s="829" t="s">
        <v>283</v>
      </c>
      <c r="B464" s="830" t="s">
        <v>268</v>
      </c>
      <c r="C464" s="831" t="s">
        <v>275</v>
      </c>
      <c r="D464" s="832">
        <v>20</v>
      </c>
      <c r="E464" s="833" t="s">
        <v>68</v>
      </c>
      <c r="F464" s="834"/>
      <c r="G464" s="835"/>
      <c r="H464" s="835"/>
      <c r="I464" s="836">
        <v>45000</v>
      </c>
      <c r="J464" s="837"/>
      <c r="K464" s="837"/>
      <c r="L464" s="837"/>
      <c r="M464" s="837"/>
      <c r="N464" s="837">
        <v>0</v>
      </c>
      <c r="O464" s="837"/>
      <c r="P464" s="838">
        <f t="shared" si="177"/>
        <v>45000</v>
      </c>
      <c r="Q464" s="839">
        <f t="shared" si="178"/>
        <v>45000</v>
      </c>
      <c r="R464" s="839">
        <f t="shared" si="180"/>
        <v>45000</v>
      </c>
      <c r="S464" s="839">
        <f t="shared" si="179"/>
        <v>0</v>
      </c>
    </row>
    <row r="465" spans="1:19" s="820" customFormat="1" ht="38.25" x14ac:dyDescent="0.2">
      <c r="A465" s="840" t="s">
        <v>284</v>
      </c>
      <c r="B465" s="841" t="s">
        <v>22</v>
      </c>
      <c r="C465" s="842" t="s">
        <v>275</v>
      </c>
      <c r="D465" s="850">
        <v>50</v>
      </c>
      <c r="E465" s="844" t="s">
        <v>58</v>
      </c>
      <c r="F465" s="845"/>
      <c r="G465" s="851"/>
      <c r="H465" s="851"/>
      <c r="I465" s="837"/>
      <c r="J465" s="837"/>
      <c r="K465" s="837"/>
      <c r="L465" s="837"/>
      <c r="M465" s="837"/>
      <c r="N465" s="837">
        <v>3200000</v>
      </c>
      <c r="O465" s="837"/>
      <c r="P465" s="838">
        <f t="shared" si="177"/>
        <v>3200000</v>
      </c>
      <c r="Q465" s="839">
        <f t="shared" si="178"/>
        <v>3200000</v>
      </c>
      <c r="R465" s="839">
        <f t="shared" si="180"/>
        <v>3200000</v>
      </c>
      <c r="S465" s="839">
        <f t="shared" si="179"/>
        <v>0</v>
      </c>
    </row>
    <row r="466" spans="1:19" s="820" customFormat="1" ht="38.25" x14ac:dyDescent="0.2">
      <c r="A466" s="840" t="s">
        <v>285</v>
      </c>
      <c r="B466" s="841" t="s">
        <v>121</v>
      </c>
      <c r="C466" s="842" t="s">
        <v>275</v>
      </c>
      <c r="D466" s="850">
        <v>25</v>
      </c>
      <c r="E466" s="844" t="s">
        <v>68</v>
      </c>
      <c r="F466" s="845"/>
      <c r="G466" s="851"/>
      <c r="H466" s="851"/>
      <c r="I466" s="837"/>
      <c r="J466" s="837"/>
      <c r="K466" s="837"/>
      <c r="L466" s="837"/>
      <c r="M466" s="837"/>
      <c r="N466" s="837">
        <v>50000</v>
      </c>
      <c r="O466" s="837"/>
      <c r="P466" s="838">
        <f t="shared" si="177"/>
        <v>50000</v>
      </c>
      <c r="Q466" s="839">
        <f t="shared" si="178"/>
        <v>50000</v>
      </c>
      <c r="R466" s="839">
        <f t="shared" si="180"/>
        <v>50000</v>
      </c>
      <c r="S466" s="839">
        <f t="shared" si="179"/>
        <v>0</v>
      </c>
    </row>
    <row r="467" spans="1:19" s="820" customFormat="1" ht="38.25" x14ac:dyDescent="0.2">
      <c r="A467" s="852" t="s">
        <v>286</v>
      </c>
      <c r="B467" s="853" t="s">
        <v>268</v>
      </c>
      <c r="C467" s="842" t="s">
        <v>275</v>
      </c>
      <c r="D467" s="850">
        <v>50</v>
      </c>
      <c r="E467" s="854" t="s">
        <v>68</v>
      </c>
      <c r="F467" s="845"/>
      <c r="G467" s="851"/>
      <c r="H467" s="851">
        <v>-65000</v>
      </c>
      <c r="I467" s="837">
        <v>0</v>
      </c>
      <c r="J467" s="837">
        <v>85000</v>
      </c>
      <c r="K467" s="837"/>
      <c r="L467" s="837"/>
      <c r="M467" s="837"/>
      <c r="N467" s="837"/>
      <c r="O467" s="837"/>
      <c r="P467" s="838">
        <f t="shared" si="177"/>
        <v>85000</v>
      </c>
      <c r="Q467" s="839">
        <f t="shared" si="178"/>
        <v>85000</v>
      </c>
      <c r="R467" s="839">
        <f t="shared" si="180"/>
        <v>85000</v>
      </c>
      <c r="S467" s="839">
        <f t="shared" si="179"/>
        <v>-65000</v>
      </c>
    </row>
    <row r="468" spans="1:19" s="820" customFormat="1" ht="38.25" x14ac:dyDescent="0.2">
      <c r="A468" s="855" t="s">
        <v>287</v>
      </c>
      <c r="B468" s="856" t="s">
        <v>121</v>
      </c>
      <c r="C468" s="842" t="s">
        <v>275</v>
      </c>
      <c r="D468" s="850">
        <v>50</v>
      </c>
      <c r="E468" s="844" t="s">
        <v>58</v>
      </c>
      <c r="F468" s="845" t="s">
        <v>288</v>
      </c>
      <c r="G468" s="857">
        <v>100000</v>
      </c>
      <c r="H468" s="851"/>
      <c r="I468" s="837"/>
      <c r="J468" s="837"/>
      <c r="K468" s="837"/>
      <c r="L468" s="837"/>
      <c r="M468" s="837"/>
      <c r="N468" s="837">
        <v>300000</v>
      </c>
      <c r="O468" s="837"/>
      <c r="P468" s="838">
        <f t="shared" si="177"/>
        <v>300000</v>
      </c>
      <c r="Q468" s="839">
        <f t="shared" si="178"/>
        <v>200000</v>
      </c>
      <c r="R468" s="839">
        <f t="shared" si="180"/>
        <v>200000</v>
      </c>
      <c r="S468" s="839">
        <f t="shared" si="179"/>
        <v>0</v>
      </c>
    </row>
    <row r="469" spans="1:19" s="820" customFormat="1" ht="38.25" x14ac:dyDescent="0.2">
      <c r="A469" s="855" t="s">
        <v>289</v>
      </c>
      <c r="B469" s="856" t="s">
        <v>22</v>
      </c>
      <c r="C469" s="842" t="s">
        <v>275</v>
      </c>
      <c r="D469" s="850">
        <v>35</v>
      </c>
      <c r="E469" s="844" t="s">
        <v>58</v>
      </c>
      <c r="F469" s="845" t="s">
        <v>290</v>
      </c>
      <c r="G469" s="857">
        <v>750000</v>
      </c>
      <c r="H469" s="851"/>
      <c r="I469" s="837"/>
      <c r="J469" s="837"/>
      <c r="K469" s="837"/>
      <c r="L469" s="837"/>
      <c r="M469" s="837"/>
      <c r="N469" s="837">
        <v>2500000</v>
      </c>
      <c r="O469" s="837"/>
      <c r="P469" s="838">
        <f t="shared" si="177"/>
        <v>2500000</v>
      </c>
      <c r="Q469" s="839">
        <f t="shared" si="178"/>
        <v>1750000</v>
      </c>
      <c r="R469" s="839">
        <f t="shared" si="180"/>
        <v>1750000</v>
      </c>
      <c r="S469" s="839">
        <f t="shared" si="179"/>
        <v>0</v>
      </c>
    </row>
    <row r="470" spans="1:19" s="820" customFormat="1" ht="38.25" x14ac:dyDescent="0.2">
      <c r="A470" s="855" t="s">
        <v>291</v>
      </c>
      <c r="B470" s="856" t="s">
        <v>268</v>
      </c>
      <c r="C470" s="842" t="s">
        <v>275</v>
      </c>
      <c r="D470" s="850">
        <v>35</v>
      </c>
      <c r="E470" s="844" t="s">
        <v>58</v>
      </c>
      <c r="F470" s="845"/>
      <c r="G470" s="851">
        <v>0</v>
      </c>
      <c r="H470" s="851"/>
      <c r="I470" s="837"/>
      <c r="J470" s="837"/>
      <c r="K470" s="837"/>
      <c r="L470" s="837"/>
      <c r="M470" s="837"/>
      <c r="N470" s="837">
        <v>200000</v>
      </c>
      <c r="O470" s="837"/>
      <c r="P470" s="838">
        <f t="shared" si="177"/>
        <v>200000</v>
      </c>
      <c r="Q470" s="839">
        <f t="shared" si="178"/>
        <v>200000</v>
      </c>
      <c r="R470" s="839">
        <f t="shared" si="180"/>
        <v>200000</v>
      </c>
      <c r="S470" s="839">
        <f t="shared" si="179"/>
        <v>0</v>
      </c>
    </row>
    <row r="471" spans="1:19" s="820" customFormat="1" ht="38.25" x14ac:dyDescent="0.2">
      <c r="A471" s="855" t="s">
        <v>292</v>
      </c>
      <c r="B471" s="856" t="s">
        <v>121</v>
      </c>
      <c r="C471" s="842" t="s">
        <v>275</v>
      </c>
      <c r="D471" s="850">
        <v>35</v>
      </c>
      <c r="E471" s="844" t="s">
        <v>58</v>
      </c>
      <c r="F471" s="845"/>
      <c r="G471" s="851">
        <v>0</v>
      </c>
      <c r="H471" s="851"/>
      <c r="I471" s="837"/>
      <c r="J471" s="837"/>
      <c r="K471" s="837"/>
      <c r="L471" s="837"/>
      <c r="M471" s="837"/>
      <c r="N471" s="837">
        <v>350000</v>
      </c>
      <c r="O471" s="837"/>
      <c r="P471" s="838">
        <f t="shared" si="177"/>
        <v>350000</v>
      </c>
      <c r="Q471" s="839">
        <f t="shared" si="178"/>
        <v>350000</v>
      </c>
      <c r="R471" s="839">
        <f t="shared" si="180"/>
        <v>350000</v>
      </c>
      <c r="S471" s="839">
        <f t="shared" si="179"/>
        <v>0</v>
      </c>
    </row>
    <row r="472" spans="1:19" s="820" customFormat="1" ht="38.25" x14ac:dyDescent="0.2">
      <c r="A472" s="855" t="s">
        <v>293</v>
      </c>
      <c r="B472" s="856" t="s">
        <v>268</v>
      </c>
      <c r="C472" s="842" t="s">
        <v>275</v>
      </c>
      <c r="D472" s="850">
        <v>35</v>
      </c>
      <c r="E472" s="844" t="s">
        <v>58</v>
      </c>
      <c r="F472" s="845"/>
      <c r="G472" s="851">
        <v>0</v>
      </c>
      <c r="H472" s="851"/>
      <c r="I472" s="837"/>
      <c r="J472" s="837"/>
      <c r="K472" s="837"/>
      <c r="L472" s="837"/>
      <c r="M472" s="837"/>
      <c r="N472" s="837">
        <v>200000</v>
      </c>
      <c r="O472" s="837"/>
      <c r="P472" s="838">
        <f t="shared" si="177"/>
        <v>200000</v>
      </c>
      <c r="Q472" s="839">
        <f t="shared" si="178"/>
        <v>200000</v>
      </c>
      <c r="R472" s="839">
        <f t="shared" si="180"/>
        <v>200000</v>
      </c>
      <c r="S472" s="839">
        <f t="shared" si="179"/>
        <v>0</v>
      </c>
    </row>
    <row r="473" spans="1:19" s="820" customFormat="1" ht="38.25" x14ac:dyDescent="0.2">
      <c r="A473" s="855" t="s">
        <v>294</v>
      </c>
      <c r="B473" s="856" t="s">
        <v>268</v>
      </c>
      <c r="C473" s="842" t="s">
        <v>275</v>
      </c>
      <c r="D473" s="850">
        <v>25</v>
      </c>
      <c r="E473" s="844" t="s">
        <v>68</v>
      </c>
      <c r="F473" s="845"/>
      <c r="G473" s="851">
        <v>0</v>
      </c>
      <c r="H473" s="851">
        <v>6500</v>
      </c>
      <c r="I473" s="837"/>
      <c r="J473" s="837"/>
      <c r="K473" s="837"/>
      <c r="L473" s="837">
        <v>200000</v>
      </c>
      <c r="M473" s="837"/>
      <c r="N473" s="837">
        <v>0</v>
      </c>
      <c r="O473" s="837"/>
      <c r="P473" s="838">
        <f t="shared" si="177"/>
        <v>200000</v>
      </c>
      <c r="Q473" s="839">
        <f t="shared" si="178"/>
        <v>200000</v>
      </c>
      <c r="R473" s="839">
        <f t="shared" si="180"/>
        <v>200000</v>
      </c>
      <c r="S473" s="839">
        <f t="shared" si="179"/>
        <v>6500</v>
      </c>
    </row>
    <row r="474" spans="1:19" s="820" customFormat="1" ht="38.25" x14ac:dyDescent="0.2">
      <c r="A474" s="855" t="s">
        <v>295</v>
      </c>
      <c r="B474" s="856" t="s">
        <v>121</v>
      </c>
      <c r="C474" s="842" t="s">
        <v>275</v>
      </c>
      <c r="D474" s="850">
        <v>25</v>
      </c>
      <c r="E474" s="844" t="s">
        <v>68</v>
      </c>
      <c r="F474" s="845"/>
      <c r="G474" s="851">
        <v>0</v>
      </c>
      <c r="H474" s="851"/>
      <c r="I474" s="837"/>
      <c r="J474" s="837"/>
      <c r="K474" s="837"/>
      <c r="L474" s="837"/>
      <c r="M474" s="837"/>
      <c r="N474" s="837">
        <v>150000</v>
      </c>
      <c r="O474" s="837"/>
      <c r="P474" s="838">
        <f t="shared" si="177"/>
        <v>150000</v>
      </c>
      <c r="Q474" s="839">
        <f t="shared" si="178"/>
        <v>150000</v>
      </c>
      <c r="R474" s="839">
        <f t="shared" si="180"/>
        <v>150000</v>
      </c>
      <c r="S474" s="839">
        <f t="shared" si="179"/>
        <v>0</v>
      </c>
    </row>
    <row r="475" spans="1:19" s="820" customFormat="1" ht="38.25" x14ac:dyDescent="0.2">
      <c r="A475" s="855" t="s">
        <v>296</v>
      </c>
      <c r="B475" s="856" t="s">
        <v>121</v>
      </c>
      <c r="C475" s="842" t="s">
        <v>275</v>
      </c>
      <c r="D475" s="850">
        <v>50</v>
      </c>
      <c r="E475" s="844" t="s">
        <v>58</v>
      </c>
      <c r="F475" s="845"/>
      <c r="G475" s="851">
        <v>0</v>
      </c>
      <c r="H475" s="851"/>
      <c r="I475" s="837"/>
      <c r="J475" s="837"/>
      <c r="K475" s="837"/>
      <c r="L475" s="837"/>
      <c r="M475" s="837"/>
      <c r="N475" s="837">
        <v>1250000</v>
      </c>
      <c r="O475" s="837"/>
      <c r="P475" s="838">
        <f t="shared" si="177"/>
        <v>1250000</v>
      </c>
      <c r="Q475" s="839">
        <f t="shared" si="178"/>
        <v>1250000</v>
      </c>
      <c r="R475" s="839">
        <f t="shared" si="180"/>
        <v>1250000</v>
      </c>
      <c r="S475" s="839">
        <f t="shared" si="179"/>
        <v>0</v>
      </c>
    </row>
    <row r="476" spans="1:19" s="820" customFormat="1" ht="38.25" x14ac:dyDescent="0.2">
      <c r="A476" s="858" t="s">
        <v>297</v>
      </c>
      <c r="B476" s="841" t="s">
        <v>121</v>
      </c>
      <c r="C476" s="842" t="s">
        <v>275</v>
      </c>
      <c r="D476" s="850"/>
      <c r="E476" s="854" t="s">
        <v>58</v>
      </c>
      <c r="F476" s="845"/>
      <c r="G476" s="851"/>
      <c r="H476" s="851"/>
      <c r="I476" s="837"/>
      <c r="J476" s="837"/>
      <c r="K476" s="837"/>
      <c r="L476" s="837"/>
      <c r="M476" s="837"/>
      <c r="N476" s="837">
        <v>2000000</v>
      </c>
      <c r="O476" s="837"/>
      <c r="P476" s="838">
        <f t="shared" si="177"/>
        <v>2000000</v>
      </c>
      <c r="Q476" s="839">
        <f t="shared" si="178"/>
        <v>2000000</v>
      </c>
      <c r="R476" s="839">
        <f t="shared" si="180"/>
        <v>2000000</v>
      </c>
      <c r="S476" s="839">
        <f t="shared" si="179"/>
        <v>0</v>
      </c>
    </row>
    <row r="477" spans="1:19" s="820" customFormat="1" x14ac:dyDescent="0.2">
      <c r="A477" s="859"/>
      <c r="B477" s="860"/>
      <c r="C477" s="859"/>
      <c r="D477" s="859"/>
      <c r="E477" s="861"/>
      <c r="F477" s="862"/>
      <c r="G477" s="863">
        <f t="shared" ref="G477:S477" si="181">SUM(G455:G476)</f>
        <v>1090000</v>
      </c>
      <c r="H477" s="863">
        <f t="shared" si="181"/>
        <v>-32000</v>
      </c>
      <c r="I477" s="863">
        <f t="shared" si="181"/>
        <v>400000</v>
      </c>
      <c r="J477" s="863">
        <f t="shared" si="181"/>
        <v>115000</v>
      </c>
      <c r="K477" s="863">
        <f t="shared" si="181"/>
        <v>800000</v>
      </c>
      <c r="L477" s="863">
        <f t="shared" si="181"/>
        <v>600000</v>
      </c>
      <c r="M477" s="863">
        <f t="shared" si="181"/>
        <v>300000</v>
      </c>
      <c r="N477" s="863">
        <f t="shared" si="181"/>
        <v>32212000</v>
      </c>
      <c r="O477" s="863">
        <f t="shared" si="181"/>
        <v>0</v>
      </c>
      <c r="P477" s="863">
        <f t="shared" si="181"/>
        <v>34427000</v>
      </c>
      <c r="Q477" s="863">
        <f t="shared" si="181"/>
        <v>33337000</v>
      </c>
      <c r="R477" s="863">
        <f t="shared" si="181"/>
        <v>33337000</v>
      </c>
      <c r="S477" s="863">
        <f t="shared" si="181"/>
        <v>-32000</v>
      </c>
    </row>
    <row r="478" spans="1:19" s="820" customFormat="1" x14ac:dyDescent="0.2">
      <c r="A478" s="859"/>
      <c r="B478" s="860"/>
      <c r="C478" s="859"/>
      <c r="D478" s="862"/>
      <c r="E478" s="859"/>
      <c r="F478" s="862"/>
      <c r="G478" s="864"/>
      <c r="H478" s="864"/>
      <c r="I478" s="865"/>
      <c r="J478" s="865"/>
      <c r="K478" s="865"/>
      <c r="L478" s="865"/>
      <c r="M478" s="865"/>
      <c r="N478" s="865"/>
      <c r="O478" s="865"/>
      <c r="P478" s="866"/>
      <c r="Q478" s="866"/>
      <c r="R478" s="865"/>
      <c r="S478" s="865"/>
    </row>
    <row r="479" spans="1:19" s="820" customFormat="1" x14ac:dyDescent="0.2">
      <c r="A479" s="826" t="s">
        <v>25</v>
      </c>
      <c r="B479" s="867"/>
      <c r="C479" s="868"/>
      <c r="D479" s="868"/>
      <c r="E479" s="868"/>
      <c r="F479" s="868"/>
      <c r="G479" s="827"/>
      <c r="H479" s="827"/>
      <c r="I479" s="827"/>
      <c r="J479" s="827"/>
      <c r="K479" s="827"/>
      <c r="L479" s="827"/>
      <c r="M479" s="827"/>
      <c r="N479" s="827"/>
      <c r="O479" s="827"/>
      <c r="P479" s="827"/>
      <c r="Q479" s="827"/>
      <c r="R479" s="827"/>
      <c r="S479" s="827"/>
    </row>
    <row r="480" spans="1:19" s="820" customFormat="1" ht="38.25" x14ac:dyDescent="0.2">
      <c r="A480" s="840" t="s">
        <v>298</v>
      </c>
      <c r="B480" s="856" t="s">
        <v>268</v>
      </c>
      <c r="C480" s="842" t="s">
        <v>275</v>
      </c>
      <c r="D480" s="869">
        <v>10</v>
      </c>
      <c r="E480" s="870" t="s">
        <v>68</v>
      </c>
      <c r="F480" s="842"/>
      <c r="G480" s="871"/>
      <c r="H480" s="872">
        <v>0</v>
      </c>
      <c r="I480" s="873"/>
      <c r="J480" s="873"/>
      <c r="K480" s="874"/>
      <c r="L480" s="874"/>
      <c r="M480" s="874"/>
      <c r="N480" s="873"/>
      <c r="O480" s="873"/>
      <c r="P480" s="838">
        <f t="shared" ref="P480:P493" si="182">SUM(I480:O480)</f>
        <v>0</v>
      </c>
      <c r="Q480" s="839">
        <f t="shared" ref="Q480:Q493" si="183">SUM(P480-G480)</f>
        <v>0</v>
      </c>
      <c r="R480" s="839">
        <f t="shared" ref="R480:R493" si="184">SUM(Q480-O480)</f>
        <v>0</v>
      </c>
      <c r="S480" s="839">
        <f t="shared" ref="S480:S493" si="185">H480</f>
        <v>0</v>
      </c>
    </row>
    <row r="481" spans="1:19" s="820" customFormat="1" ht="51" x14ac:dyDescent="0.2">
      <c r="A481" s="840" t="s">
        <v>299</v>
      </c>
      <c r="B481" s="856" t="s">
        <v>121</v>
      </c>
      <c r="C481" s="842" t="s">
        <v>270</v>
      </c>
      <c r="D481" s="875">
        <v>15</v>
      </c>
      <c r="E481" s="870" t="s">
        <v>68</v>
      </c>
      <c r="F481" s="842"/>
      <c r="G481" s="871"/>
      <c r="H481" s="876">
        <v>0</v>
      </c>
      <c r="I481" s="873"/>
      <c r="J481" s="873"/>
      <c r="K481" s="874"/>
      <c r="L481" s="874"/>
      <c r="M481" s="874">
        <v>7500</v>
      </c>
      <c r="N481" s="873">
        <v>0</v>
      </c>
      <c r="O481" s="873"/>
      <c r="P481" s="838">
        <f t="shared" si="182"/>
        <v>7500</v>
      </c>
      <c r="Q481" s="839">
        <f t="shared" si="183"/>
        <v>7500</v>
      </c>
      <c r="R481" s="839">
        <f t="shared" si="184"/>
        <v>7500</v>
      </c>
      <c r="S481" s="839">
        <f t="shared" si="185"/>
        <v>0</v>
      </c>
    </row>
    <row r="482" spans="1:19" s="820" customFormat="1" ht="38.25" x14ac:dyDescent="0.2">
      <c r="A482" s="840" t="s">
        <v>300</v>
      </c>
      <c r="B482" s="856" t="s">
        <v>268</v>
      </c>
      <c r="C482" s="842" t="s">
        <v>275</v>
      </c>
      <c r="D482" s="875">
        <v>10</v>
      </c>
      <c r="E482" s="870" t="s">
        <v>68</v>
      </c>
      <c r="F482" s="842"/>
      <c r="G482" s="871"/>
      <c r="H482" s="876">
        <v>0</v>
      </c>
      <c r="I482" s="873"/>
      <c r="J482" s="873"/>
      <c r="K482" s="874">
        <v>25000</v>
      </c>
      <c r="L482" s="874"/>
      <c r="M482" s="874"/>
      <c r="N482" s="873"/>
      <c r="O482" s="873"/>
      <c r="P482" s="838">
        <f t="shared" si="182"/>
        <v>25000</v>
      </c>
      <c r="Q482" s="839">
        <f t="shared" si="183"/>
        <v>25000</v>
      </c>
      <c r="R482" s="839">
        <f t="shared" si="184"/>
        <v>25000</v>
      </c>
      <c r="S482" s="839">
        <f t="shared" si="185"/>
        <v>0</v>
      </c>
    </row>
    <row r="483" spans="1:19" s="820" customFormat="1" ht="38.25" x14ac:dyDescent="0.2">
      <c r="A483" s="829" t="s">
        <v>301</v>
      </c>
      <c r="B483" s="849" t="s">
        <v>121</v>
      </c>
      <c r="C483" s="831" t="s">
        <v>275</v>
      </c>
      <c r="D483" s="877">
        <v>10</v>
      </c>
      <c r="E483" s="878" t="s">
        <v>68</v>
      </c>
      <c r="F483" s="831"/>
      <c r="G483" s="879"/>
      <c r="H483" s="880">
        <v>0</v>
      </c>
      <c r="I483" s="881">
        <v>12000</v>
      </c>
      <c r="J483" s="873"/>
      <c r="K483" s="874"/>
      <c r="L483" s="874"/>
      <c r="M483" s="874"/>
      <c r="N483" s="873"/>
      <c r="O483" s="873"/>
      <c r="P483" s="838">
        <f t="shared" si="182"/>
        <v>12000</v>
      </c>
      <c r="Q483" s="839">
        <f t="shared" si="183"/>
        <v>12000</v>
      </c>
      <c r="R483" s="839">
        <f t="shared" si="184"/>
        <v>12000</v>
      </c>
      <c r="S483" s="839">
        <f t="shared" si="185"/>
        <v>0</v>
      </c>
    </row>
    <row r="484" spans="1:19" s="820" customFormat="1" ht="38.25" x14ac:dyDescent="0.2">
      <c r="A484" s="840" t="s">
        <v>302</v>
      </c>
      <c r="B484" s="856" t="s">
        <v>121</v>
      </c>
      <c r="C484" s="842" t="s">
        <v>275</v>
      </c>
      <c r="D484" s="875">
        <v>15</v>
      </c>
      <c r="E484" s="870" t="s">
        <v>68</v>
      </c>
      <c r="F484" s="842"/>
      <c r="G484" s="871"/>
      <c r="H484" s="876">
        <v>0</v>
      </c>
      <c r="I484" s="873"/>
      <c r="J484" s="873">
        <v>0</v>
      </c>
      <c r="K484" s="874"/>
      <c r="L484" s="874"/>
      <c r="M484" s="874"/>
      <c r="N484" s="873">
        <v>150000</v>
      </c>
      <c r="O484" s="873"/>
      <c r="P484" s="838">
        <f t="shared" si="182"/>
        <v>150000</v>
      </c>
      <c r="Q484" s="839">
        <f t="shared" si="183"/>
        <v>150000</v>
      </c>
      <c r="R484" s="839">
        <f t="shared" si="184"/>
        <v>150000</v>
      </c>
      <c r="S484" s="839">
        <f t="shared" si="185"/>
        <v>0</v>
      </c>
    </row>
    <row r="485" spans="1:19" s="820" customFormat="1" ht="38.25" x14ac:dyDescent="0.2">
      <c r="A485" s="840" t="s">
        <v>303</v>
      </c>
      <c r="B485" s="856" t="s">
        <v>268</v>
      </c>
      <c r="C485" s="842" t="s">
        <v>275</v>
      </c>
      <c r="D485" s="875">
        <v>10</v>
      </c>
      <c r="E485" s="870" t="s">
        <v>68</v>
      </c>
      <c r="F485" s="842"/>
      <c r="G485" s="871"/>
      <c r="H485" s="876">
        <v>0</v>
      </c>
      <c r="I485" s="873"/>
      <c r="J485" s="873"/>
      <c r="K485" s="874">
        <v>0</v>
      </c>
      <c r="L485" s="874"/>
      <c r="M485" s="874">
        <v>24000</v>
      </c>
      <c r="N485" s="873"/>
      <c r="O485" s="873"/>
      <c r="P485" s="838">
        <f t="shared" si="182"/>
        <v>24000</v>
      </c>
      <c r="Q485" s="839">
        <f t="shared" si="183"/>
        <v>24000</v>
      </c>
      <c r="R485" s="839">
        <f t="shared" si="184"/>
        <v>24000</v>
      </c>
      <c r="S485" s="839">
        <f t="shared" si="185"/>
        <v>0</v>
      </c>
    </row>
    <row r="486" spans="1:19" s="820" customFormat="1" ht="51" x14ac:dyDescent="0.2">
      <c r="A486" s="840" t="s">
        <v>304</v>
      </c>
      <c r="B486" s="856" t="s">
        <v>268</v>
      </c>
      <c r="C486" s="842" t="s">
        <v>270</v>
      </c>
      <c r="D486" s="875">
        <v>15</v>
      </c>
      <c r="E486" s="870" t="s">
        <v>68</v>
      </c>
      <c r="F486" s="842"/>
      <c r="G486" s="871"/>
      <c r="H486" s="876">
        <v>0</v>
      </c>
      <c r="I486" s="873"/>
      <c r="J486" s="873"/>
      <c r="K486" s="874">
        <v>15000</v>
      </c>
      <c r="L486" s="874"/>
      <c r="M486" s="874"/>
      <c r="N486" s="873"/>
      <c r="O486" s="873"/>
      <c r="P486" s="838">
        <f t="shared" si="182"/>
        <v>15000</v>
      </c>
      <c r="Q486" s="839">
        <f t="shared" si="183"/>
        <v>15000</v>
      </c>
      <c r="R486" s="839">
        <f t="shared" si="184"/>
        <v>15000</v>
      </c>
      <c r="S486" s="839">
        <f t="shared" si="185"/>
        <v>0</v>
      </c>
    </row>
    <row r="487" spans="1:19" s="820" customFormat="1" ht="51" x14ac:dyDescent="0.2">
      <c r="A487" s="840" t="s">
        <v>305</v>
      </c>
      <c r="B487" s="856" t="s">
        <v>121</v>
      </c>
      <c r="C487" s="842" t="s">
        <v>270</v>
      </c>
      <c r="D487" s="875">
        <v>10</v>
      </c>
      <c r="E487" s="870" t="s">
        <v>68</v>
      </c>
      <c r="F487" s="842"/>
      <c r="G487" s="871"/>
      <c r="H487" s="876">
        <v>0</v>
      </c>
      <c r="I487" s="873"/>
      <c r="J487" s="873"/>
      <c r="K487" s="874"/>
      <c r="L487" s="874"/>
      <c r="M487" s="874"/>
      <c r="N487" s="873">
        <v>80000</v>
      </c>
      <c r="O487" s="873"/>
      <c r="P487" s="838">
        <f t="shared" si="182"/>
        <v>80000</v>
      </c>
      <c r="Q487" s="839">
        <f t="shared" si="183"/>
        <v>80000</v>
      </c>
      <c r="R487" s="839">
        <f t="shared" si="184"/>
        <v>80000</v>
      </c>
      <c r="S487" s="839">
        <f t="shared" si="185"/>
        <v>0</v>
      </c>
    </row>
    <row r="488" spans="1:19" s="820" customFormat="1" x14ac:dyDescent="0.2">
      <c r="A488" s="840" t="s">
        <v>306</v>
      </c>
      <c r="B488" s="856" t="s">
        <v>121</v>
      </c>
      <c r="C488" s="842"/>
      <c r="D488" s="875">
        <v>10</v>
      </c>
      <c r="E488" s="870" t="s">
        <v>68</v>
      </c>
      <c r="F488" s="842"/>
      <c r="G488" s="871"/>
      <c r="H488" s="876"/>
      <c r="I488" s="873"/>
      <c r="J488" s="873"/>
      <c r="K488" s="874"/>
      <c r="L488" s="874"/>
      <c r="M488" s="874"/>
      <c r="N488" s="873">
        <v>140000</v>
      </c>
      <c r="O488" s="873"/>
      <c r="P488" s="838">
        <f t="shared" si="182"/>
        <v>140000</v>
      </c>
      <c r="Q488" s="839">
        <f t="shared" si="183"/>
        <v>140000</v>
      </c>
      <c r="R488" s="839">
        <f t="shared" si="184"/>
        <v>140000</v>
      </c>
      <c r="S488" s="839">
        <f t="shared" si="185"/>
        <v>0</v>
      </c>
    </row>
    <row r="489" spans="1:19" s="820" customFormat="1" x14ac:dyDescent="0.2">
      <c r="A489" s="840" t="s">
        <v>307</v>
      </c>
      <c r="B489" s="856" t="s">
        <v>268</v>
      </c>
      <c r="C489" s="842"/>
      <c r="D489" s="875">
        <v>15</v>
      </c>
      <c r="E489" s="870" t="s">
        <v>68</v>
      </c>
      <c r="F489" s="842"/>
      <c r="G489" s="871"/>
      <c r="H489" s="876"/>
      <c r="I489" s="873"/>
      <c r="J489" s="873"/>
      <c r="K489" s="874"/>
      <c r="L489" s="874">
        <v>80000</v>
      </c>
      <c r="M489" s="874"/>
      <c r="N489" s="873">
        <v>0</v>
      </c>
      <c r="O489" s="873"/>
      <c r="P489" s="838">
        <f t="shared" si="182"/>
        <v>80000</v>
      </c>
      <c r="Q489" s="839">
        <f t="shared" si="183"/>
        <v>80000</v>
      </c>
      <c r="R489" s="839">
        <f t="shared" si="184"/>
        <v>80000</v>
      </c>
      <c r="S489" s="839">
        <f t="shared" si="185"/>
        <v>0</v>
      </c>
    </row>
    <row r="490" spans="1:19" s="820" customFormat="1" x14ac:dyDescent="0.2">
      <c r="A490" s="840" t="s">
        <v>308</v>
      </c>
      <c r="B490" s="856" t="s">
        <v>121</v>
      </c>
      <c r="C490" s="842"/>
      <c r="D490" s="875">
        <v>10</v>
      </c>
      <c r="E490" s="870" t="s">
        <v>68</v>
      </c>
      <c r="F490" s="842"/>
      <c r="G490" s="871"/>
      <c r="H490" s="876"/>
      <c r="I490" s="873"/>
      <c r="J490" s="873"/>
      <c r="K490" s="874"/>
      <c r="L490" s="874"/>
      <c r="M490" s="874"/>
      <c r="N490" s="873">
        <v>60000</v>
      </c>
      <c r="O490" s="873"/>
      <c r="P490" s="838">
        <f t="shared" si="182"/>
        <v>60000</v>
      </c>
      <c r="Q490" s="839">
        <f t="shared" si="183"/>
        <v>60000</v>
      </c>
      <c r="R490" s="839">
        <f t="shared" si="184"/>
        <v>60000</v>
      </c>
      <c r="S490" s="839">
        <f t="shared" si="185"/>
        <v>0</v>
      </c>
    </row>
    <row r="491" spans="1:19" s="820" customFormat="1" x14ac:dyDescent="0.2">
      <c r="A491" s="840" t="s">
        <v>309</v>
      </c>
      <c r="B491" s="856" t="s">
        <v>121</v>
      </c>
      <c r="C491" s="842"/>
      <c r="D491" s="875">
        <v>10</v>
      </c>
      <c r="E491" s="870" t="s">
        <v>68</v>
      </c>
      <c r="F491" s="842"/>
      <c r="G491" s="871"/>
      <c r="H491" s="876"/>
      <c r="I491" s="873"/>
      <c r="J491" s="873"/>
      <c r="K491" s="874"/>
      <c r="L491" s="874"/>
      <c r="M491" s="874"/>
      <c r="N491" s="873">
        <v>20000</v>
      </c>
      <c r="O491" s="873"/>
      <c r="P491" s="838">
        <f t="shared" si="182"/>
        <v>20000</v>
      </c>
      <c r="Q491" s="839">
        <f t="shared" si="183"/>
        <v>20000</v>
      </c>
      <c r="R491" s="839">
        <f t="shared" si="184"/>
        <v>20000</v>
      </c>
      <c r="S491" s="839">
        <f t="shared" si="185"/>
        <v>0</v>
      </c>
    </row>
    <row r="492" spans="1:19" s="820" customFormat="1" x14ac:dyDescent="0.2">
      <c r="A492" s="829" t="s">
        <v>310</v>
      </c>
      <c r="B492" s="849" t="s">
        <v>22</v>
      </c>
      <c r="C492" s="831"/>
      <c r="D492" s="877">
        <v>15</v>
      </c>
      <c r="E492" s="878" t="s">
        <v>68</v>
      </c>
      <c r="F492" s="831"/>
      <c r="G492" s="879"/>
      <c r="H492" s="880"/>
      <c r="I492" s="881">
        <v>20000</v>
      </c>
      <c r="J492" s="873"/>
      <c r="K492" s="874"/>
      <c r="L492" s="874"/>
      <c r="M492" s="874"/>
      <c r="N492" s="873"/>
      <c r="O492" s="873"/>
      <c r="P492" s="838">
        <f t="shared" ref="P492" si="186">SUM(I492:O492)</f>
        <v>20000</v>
      </c>
      <c r="Q492" s="839">
        <f t="shared" si="183"/>
        <v>20000</v>
      </c>
      <c r="R492" s="839">
        <f t="shared" si="184"/>
        <v>20000</v>
      </c>
      <c r="S492" s="839">
        <f t="shared" si="185"/>
        <v>0</v>
      </c>
    </row>
    <row r="493" spans="1:19" s="820" customFormat="1" ht="38.25" x14ac:dyDescent="0.2">
      <c r="A493" s="840" t="s">
        <v>311</v>
      </c>
      <c r="B493" s="856" t="s">
        <v>121</v>
      </c>
      <c r="C493" s="842" t="s">
        <v>275</v>
      </c>
      <c r="D493" s="875">
        <v>8</v>
      </c>
      <c r="E493" s="870" t="s">
        <v>68</v>
      </c>
      <c r="F493" s="842"/>
      <c r="G493" s="871"/>
      <c r="H493" s="876"/>
      <c r="I493" s="873"/>
      <c r="J493" s="873"/>
      <c r="K493" s="874"/>
      <c r="L493" s="874"/>
      <c r="M493" s="874"/>
      <c r="N493" s="873">
        <v>10000</v>
      </c>
      <c r="O493" s="873"/>
      <c r="P493" s="838">
        <f t="shared" si="182"/>
        <v>10000</v>
      </c>
      <c r="Q493" s="839">
        <f t="shared" si="183"/>
        <v>10000</v>
      </c>
      <c r="R493" s="839">
        <f t="shared" si="184"/>
        <v>10000</v>
      </c>
      <c r="S493" s="839">
        <f t="shared" si="185"/>
        <v>0</v>
      </c>
    </row>
    <row r="494" spans="1:19" s="820" customFormat="1" ht="51" x14ac:dyDescent="0.2">
      <c r="A494" s="829" t="s">
        <v>312</v>
      </c>
      <c r="B494" s="849" t="s">
        <v>22</v>
      </c>
      <c r="C494" s="831" t="s">
        <v>270</v>
      </c>
      <c r="D494" s="877">
        <v>7</v>
      </c>
      <c r="E494" s="878" t="s">
        <v>68</v>
      </c>
      <c r="F494" s="831"/>
      <c r="G494" s="879"/>
      <c r="H494" s="880"/>
      <c r="I494" s="881">
        <v>11000</v>
      </c>
      <c r="J494" s="873"/>
      <c r="K494" s="874"/>
      <c r="L494" s="874"/>
      <c r="M494" s="874"/>
      <c r="N494" s="873"/>
      <c r="O494" s="873"/>
      <c r="P494" s="838"/>
      <c r="Q494" s="839"/>
      <c r="R494" s="839"/>
      <c r="S494" s="839"/>
    </row>
    <row r="495" spans="1:19" s="820" customFormat="1" x14ac:dyDescent="0.2">
      <c r="A495" s="859"/>
      <c r="B495" s="860"/>
      <c r="C495" s="859"/>
      <c r="D495" s="862"/>
      <c r="E495" s="861"/>
      <c r="F495" s="862"/>
      <c r="G495" s="863">
        <f>SUM(G480:G493)</f>
        <v>0</v>
      </c>
      <c r="H495" s="863">
        <f>SUM(H480:H493)</f>
        <v>0</v>
      </c>
      <c r="I495" s="863">
        <f>SUM(I480:I494)</f>
        <v>43000</v>
      </c>
      <c r="J495" s="863">
        <f t="shared" ref="J495:S495" si="187">SUM(J480:J493)</f>
        <v>0</v>
      </c>
      <c r="K495" s="863">
        <f t="shared" si="187"/>
        <v>40000</v>
      </c>
      <c r="L495" s="863">
        <f t="shared" si="187"/>
        <v>80000</v>
      </c>
      <c r="M495" s="863">
        <f t="shared" si="187"/>
        <v>31500</v>
      </c>
      <c r="N495" s="863">
        <f t="shared" si="187"/>
        <v>460000</v>
      </c>
      <c r="O495" s="863">
        <f t="shared" si="187"/>
        <v>0</v>
      </c>
      <c r="P495" s="863">
        <f t="shared" si="187"/>
        <v>643500</v>
      </c>
      <c r="Q495" s="863">
        <f t="shared" si="187"/>
        <v>643500</v>
      </c>
      <c r="R495" s="863">
        <f t="shared" si="187"/>
        <v>643500</v>
      </c>
      <c r="S495" s="863">
        <f t="shared" si="187"/>
        <v>0</v>
      </c>
    </row>
    <row r="496" spans="1:19" s="820" customFormat="1" x14ac:dyDescent="0.2">
      <c r="A496" s="859"/>
      <c r="B496" s="860"/>
      <c r="C496" s="859"/>
      <c r="D496" s="862"/>
      <c r="E496" s="859"/>
      <c r="F496" s="862"/>
      <c r="G496" s="864"/>
      <c r="H496" s="864"/>
      <c r="I496" s="865"/>
      <c r="J496" s="865"/>
      <c r="K496" s="865"/>
      <c r="L496" s="865"/>
      <c r="M496" s="865"/>
      <c r="N496" s="865"/>
      <c r="O496" s="882"/>
      <c r="P496" s="864"/>
      <c r="Q496" s="864"/>
      <c r="R496" s="865"/>
      <c r="S496" s="865"/>
    </row>
    <row r="497" spans="1:19" s="820" customFormat="1" x14ac:dyDescent="0.2">
      <c r="A497" s="826" t="s">
        <v>26</v>
      </c>
      <c r="B497" s="867"/>
      <c r="C497" s="868"/>
      <c r="D497" s="868"/>
      <c r="E497" s="868"/>
      <c r="F497" s="868"/>
      <c r="G497" s="827"/>
      <c r="H497" s="827"/>
      <c r="I497" s="827"/>
      <c r="J497" s="827"/>
      <c r="K497" s="827"/>
      <c r="L497" s="827"/>
      <c r="M497" s="827"/>
      <c r="N497" s="827"/>
      <c r="O497" s="827"/>
      <c r="P497" s="827"/>
      <c r="Q497" s="827"/>
      <c r="R497" s="827"/>
      <c r="S497" s="827"/>
    </row>
    <row r="498" spans="1:19" s="820" customFormat="1" ht="38.25" x14ac:dyDescent="0.2">
      <c r="A498" s="842" t="s">
        <v>313</v>
      </c>
      <c r="B498" s="856" t="s">
        <v>22</v>
      </c>
      <c r="C498" s="842" t="s">
        <v>314</v>
      </c>
      <c r="D498" s="869">
        <v>25</v>
      </c>
      <c r="E498" s="870" t="s">
        <v>68</v>
      </c>
      <c r="F498" s="870"/>
      <c r="G498" s="873"/>
      <c r="H498" s="846">
        <v>0</v>
      </c>
      <c r="I498" s="873">
        <v>0</v>
      </c>
      <c r="J498" s="873">
        <v>250000</v>
      </c>
      <c r="K498" s="874"/>
      <c r="L498" s="874"/>
      <c r="M498" s="874"/>
      <c r="N498" s="873"/>
      <c r="O498" s="873"/>
      <c r="P498" s="838">
        <f t="shared" ref="P498:P536" si="188">SUM(I498:O498)</f>
        <v>250000</v>
      </c>
      <c r="Q498" s="839">
        <f t="shared" ref="Q498:Q536" si="189">SUM(P498-G498)</f>
        <v>250000</v>
      </c>
      <c r="R498" s="839">
        <f t="shared" ref="R498:R536" si="190">SUM(Q498-O498)</f>
        <v>250000</v>
      </c>
      <c r="S498" s="839">
        <f t="shared" ref="S498:S536" si="191">H498</f>
        <v>0</v>
      </c>
    </row>
    <row r="499" spans="1:19" s="820" customFormat="1" ht="38.25" x14ac:dyDescent="0.2">
      <c r="A499" s="842" t="s">
        <v>315</v>
      </c>
      <c r="B499" s="856" t="s">
        <v>22</v>
      </c>
      <c r="C499" s="842" t="s">
        <v>314</v>
      </c>
      <c r="D499" s="869">
        <v>10</v>
      </c>
      <c r="E499" s="870" t="s">
        <v>68</v>
      </c>
      <c r="F499" s="870"/>
      <c r="G499" s="873"/>
      <c r="H499" s="846">
        <v>0</v>
      </c>
      <c r="I499" s="873"/>
      <c r="J499" s="873"/>
      <c r="K499" s="874">
        <v>90000</v>
      </c>
      <c r="L499" s="874"/>
      <c r="M499" s="874"/>
      <c r="N499" s="873"/>
      <c r="O499" s="873"/>
      <c r="P499" s="838">
        <f t="shared" si="188"/>
        <v>90000</v>
      </c>
      <c r="Q499" s="839">
        <f t="shared" si="189"/>
        <v>90000</v>
      </c>
      <c r="R499" s="839">
        <f t="shared" si="190"/>
        <v>90000</v>
      </c>
      <c r="S499" s="839">
        <f t="shared" si="191"/>
        <v>0</v>
      </c>
    </row>
    <row r="500" spans="1:19" s="820" customFormat="1" ht="38.25" x14ac:dyDescent="0.2">
      <c r="A500" s="831" t="s">
        <v>316</v>
      </c>
      <c r="B500" s="849" t="s">
        <v>268</v>
      </c>
      <c r="C500" s="831" t="s">
        <v>314</v>
      </c>
      <c r="D500" s="877">
        <v>7</v>
      </c>
      <c r="E500" s="878" t="s">
        <v>68</v>
      </c>
      <c r="F500" s="878"/>
      <c r="G500" s="881"/>
      <c r="H500" s="835">
        <v>0</v>
      </c>
      <c r="I500" s="881">
        <v>12000</v>
      </c>
      <c r="J500" s="873"/>
      <c r="K500" s="874"/>
      <c r="L500" s="874"/>
      <c r="M500" s="874"/>
      <c r="N500" s="873"/>
      <c r="O500" s="873"/>
      <c r="P500" s="838">
        <f t="shared" si="188"/>
        <v>12000</v>
      </c>
      <c r="Q500" s="839">
        <f t="shared" si="189"/>
        <v>12000</v>
      </c>
      <c r="R500" s="839">
        <f t="shared" si="190"/>
        <v>12000</v>
      </c>
      <c r="S500" s="839">
        <f t="shared" si="191"/>
        <v>0</v>
      </c>
    </row>
    <row r="501" spans="1:19" s="820" customFormat="1" ht="38.25" x14ac:dyDescent="0.2">
      <c r="A501" s="842" t="s">
        <v>317</v>
      </c>
      <c r="B501" s="856" t="s">
        <v>268</v>
      </c>
      <c r="C501" s="842" t="s">
        <v>314</v>
      </c>
      <c r="D501" s="869">
        <v>7</v>
      </c>
      <c r="E501" s="870" t="s">
        <v>68</v>
      </c>
      <c r="F501" s="870"/>
      <c r="G501" s="873"/>
      <c r="H501" s="846"/>
      <c r="I501" s="873"/>
      <c r="J501" s="873"/>
      <c r="K501" s="874"/>
      <c r="L501" s="874"/>
      <c r="M501" s="874">
        <v>18000</v>
      </c>
      <c r="N501" s="873"/>
      <c r="O501" s="873"/>
      <c r="P501" s="838">
        <f t="shared" ref="P501" si="192">SUM(I501:O501)</f>
        <v>18000</v>
      </c>
      <c r="Q501" s="839">
        <f t="shared" si="189"/>
        <v>18000</v>
      </c>
      <c r="R501" s="839">
        <f t="shared" si="190"/>
        <v>18000</v>
      </c>
      <c r="S501" s="839"/>
    </row>
    <row r="502" spans="1:19" s="820" customFormat="1" ht="38.25" x14ac:dyDescent="0.2">
      <c r="A502" s="842" t="s">
        <v>318</v>
      </c>
      <c r="B502" s="856" t="s">
        <v>268</v>
      </c>
      <c r="C502" s="842" t="s">
        <v>314</v>
      </c>
      <c r="D502" s="869">
        <v>10</v>
      </c>
      <c r="E502" s="870" t="s">
        <v>68</v>
      </c>
      <c r="F502" s="870" t="s">
        <v>237</v>
      </c>
      <c r="G502" s="873">
        <v>0</v>
      </c>
      <c r="H502" s="846">
        <v>0</v>
      </c>
      <c r="I502" s="873"/>
      <c r="J502" s="873"/>
      <c r="K502" s="874"/>
      <c r="L502" s="874"/>
      <c r="M502" s="874">
        <v>15000</v>
      </c>
      <c r="N502" s="873"/>
      <c r="O502" s="873"/>
      <c r="P502" s="838">
        <f t="shared" si="188"/>
        <v>15000</v>
      </c>
      <c r="Q502" s="839">
        <f>SUM(P502-G502)</f>
        <v>15000</v>
      </c>
      <c r="R502" s="839">
        <f t="shared" si="190"/>
        <v>15000</v>
      </c>
      <c r="S502" s="839">
        <f t="shared" si="191"/>
        <v>0</v>
      </c>
    </row>
    <row r="503" spans="1:19" s="820" customFormat="1" ht="38.25" x14ac:dyDescent="0.2">
      <c r="A503" s="831" t="s">
        <v>319</v>
      </c>
      <c r="B503" s="849" t="s">
        <v>22</v>
      </c>
      <c r="C503" s="831" t="s">
        <v>320</v>
      </c>
      <c r="D503" s="877">
        <v>10</v>
      </c>
      <c r="E503" s="878" t="s">
        <v>68</v>
      </c>
      <c r="F503" s="878"/>
      <c r="G503" s="881"/>
      <c r="H503" s="835"/>
      <c r="I503" s="881">
        <v>8000</v>
      </c>
      <c r="J503" s="873"/>
      <c r="K503" s="874"/>
      <c r="L503" s="874"/>
      <c r="M503" s="874"/>
      <c r="N503" s="873"/>
      <c r="O503" s="873"/>
      <c r="P503" s="838"/>
      <c r="Q503" s="839"/>
      <c r="R503" s="839"/>
      <c r="S503" s="839"/>
    </row>
    <row r="504" spans="1:19" s="820" customFormat="1" ht="38.25" x14ac:dyDescent="0.2">
      <c r="A504" s="842" t="s">
        <v>321</v>
      </c>
      <c r="B504" s="856" t="s">
        <v>268</v>
      </c>
      <c r="C504" s="842" t="s">
        <v>314</v>
      </c>
      <c r="D504" s="869">
        <v>20</v>
      </c>
      <c r="E504" s="870" t="s">
        <v>68</v>
      </c>
      <c r="F504" s="870"/>
      <c r="G504" s="873"/>
      <c r="H504" s="846">
        <v>0</v>
      </c>
      <c r="I504" s="873">
        <v>0</v>
      </c>
      <c r="J504" s="873">
        <v>150000</v>
      </c>
      <c r="K504" s="874"/>
      <c r="L504" s="874"/>
      <c r="M504" s="874"/>
      <c r="N504" s="873"/>
      <c r="O504" s="873"/>
      <c r="P504" s="838">
        <f t="shared" si="188"/>
        <v>150000</v>
      </c>
      <c r="Q504" s="839">
        <f t="shared" si="189"/>
        <v>150000</v>
      </c>
      <c r="R504" s="839">
        <f t="shared" si="190"/>
        <v>150000</v>
      </c>
      <c r="S504" s="839">
        <f t="shared" si="191"/>
        <v>0</v>
      </c>
    </row>
    <row r="505" spans="1:19" s="820" customFormat="1" ht="38.25" x14ac:dyDescent="0.2">
      <c r="A505" s="842" t="s">
        <v>322</v>
      </c>
      <c r="B505" s="856" t="s">
        <v>268</v>
      </c>
      <c r="C505" s="842" t="s">
        <v>314</v>
      </c>
      <c r="D505" s="869">
        <v>15</v>
      </c>
      <c r="E505" s="870" t="s">
        <v>68</v>
      </c>
      <c r="F505" s="870"/>
      <c r="G505" s="873"/>
      <c r="H505" s="846">
        <v>0</v>
      </c>
      <c r="I505" s="873"/>
      <c r="J505" s="873"/>
      <c r="K505" s="874"/>
      <c r="L505" s="874"/>
      <c r="M505" s="874"/>
      <c r="N505" s="873">
        <v>85000</v>
      </c>
      <c r="O505" s="873">
        <v>0</v>
      </c>
      <c r="P505" s="838">
        <f t="shared" si="188"/>
        <v>85000</v>
      </c>
      <c r="Q505" s="839">
        <f t="shared" si="189"/>
        <v>85000</v>
      </c>
      <c r="R505" s="839">
        <f t="shared" si="190"/>
        <v>85000</v>
      </c>
      <c r="S505" s="839">
        <f t="shared" si="191"/>
        <v>0</v>
      </c>
    </row>
    <row r="506" spans="1:19" s="820" customFormat="1" ht="38.25" x14ac:dyDescent="0.2">
      <c r="A506" s="831" t="s">
        <v>323</v>
      </c>
      <c r="B506" s="849" t="s">
        <v>268</v>
      </c>
      <c r="C506" s="831" t="s">
        <v>314</v>
      </c>
      <c r="D506" s="877">
        <v>8</v>
      </c>
      <c r="E506" s="878" t="s">
        <v>68</v>
      </c>
      <c r="F506" s="878" t="s">
        <v>324</v>
      </c>
      <c r="G506" s="881">
        <v>12500</v>
      </c>
      <c r="H506" s="835">
        <v>0</v>
      </c>
      <c r="I506" s="881">
        <v>25000</v>
      </c>
      <c r="J506" s="873"/>
      <c r="K506" s="874"/>
      <c r="L506" s="874"/>
      <c r="M506" s="874"/>
      <c r="N506" s="873"/>
      <c r="O506" s="873"/>
      <c r="P506" s="838">
        <f t="shared" si="188"/>
        <v>25000</v>
      </c>
      <c r="Q506" s="839">
        <f t="shared" si="189"/>
        <v>12500</v>
      </c>
      <c r="R506" s="839">
        <f t="shared" si="190"/>
        <v>12500</v>
      </c>
      <c r="S506" s="839">
        <f t="shared" si="191"/>
        <v>0</v>
      </c>
    </row>
    <row r="507" spans="1:19" s="820" customFormat="1" ht="38.25" x14ac:dyDescent="0.2">
      <c r="A507" s="842" t="s">
        <v>325</v>
      </c>
      <c r="B507" s="856" t="s">
        <v>268</v>
      </c>
      <c r="C507" s="842" t="s">
        <v>248</v>
      </c>
      <c r="D507" s="869">
        <v>8</v>
      </c>
      <c r="E507" s="870"/>
      <c r="F507" s="870"/>
      <c r="G507" s="873"/>
      <c r="H507" s="846"/>
      <c r="I507" s="873"/>
      <c r="J507" s="873">
        <v>15000</v>
      </c>
      <c r="K507" s="874"/>
      <c r="L507" s="874"/>
      <c r="M507" s="874"/>
      <c r="N507" s="873"/>
      <c r="O507" s="873"/>
      <c r="P507" s="838"/>
      <c r="Q507" s="839"/>
      <c r="R507" s="839"/>
      <c r="S507" s="839"/>
    </row>
    <row r="508" spans="1:19" s="820" customFormat="1" ht="38.25" x14ac:dyDescent="0.2">
      <c r="A508" s="842" t="s">
        <v>326</v>
      </c>
      <c r="B508" s="856" t="s">
        <v>121</v>
      </c>
      <c r="C508" s="842" t="s">
        <v>314</v>
      </c>
      <c r="D508" s="869">
        <v>20</v>
      </c>
      <c r="E508" s="870" t="s">
        <v>68</v>
      </c>
      <c r="F508" s="870"/>
      <c r="G508" s="873"/>
      <c r="H508" s="846">
        <v>0</v>
      </c>
      <c r="I508" s="873"/>
      <c r="J508" s="873">
        <v>20000</v>
      </c>
      <c r="K508" s="874"/>
      <c r="L508" s="874"/>
      <c r="M508" s="874"/>
      <c r="N508" s="873"/>
      <c r="O508" s="873"/>
      <c r="P508" s="838">
        <f t="shared" si="188"/>
        <v>20000</v>
      </c>
      <c r="Q508" s="839">
        <f t="shared" si="189"/>
        <v>20000</v>
      </c>
      <c r="R508" s="839">
        <f t="shared" si="190"/>
        <v>20000</v>
      </c>
      <c r="S508" s="839">
        <f t="shared" si="191"/>
        <v>0</v>
      </c>
    </row>
    <row r="509" spans="1:19" s="820" customFormat="1" ht="38.25" x14ac:dyDescent="0.2">
      <c r="A509" s="842" t="s">
        <v>327</v>
      </c>
      <c r="B509" s="856" t="s">
        <v>268</v>
      </c>
      <c r="C509" s="842" t="s">
        <v>314</v>
      </c>
      <c r="D509" s="869">
        <v>20</v>
      </c>
      <c r="E509" s="870" t="s">
        <v>68</v>
      </c>
      <c r="F509" s="870"/>
      <c r="G509" s="873"/>
      <c r="H509" s="846">
        <v>0</v>
      </c>
      <c r="I509" s="873" t="s">
        <v>237</v>
      </c>
      <c r="J509" s="873">
        <v>0</v>
      </c>
      <c r="K509" s="874">
        <v>150000</v>
      </c>
      <c r="L509" s="874"/>
      <c r="M509" s="874"/>
      <c r="N509" s="873"/>
      <c r="O509" s="873"/>
      <c r="P509" s="838">
        <f t="shared" si="188"/>
        <v>150000</v>
      </c>
      <c r="Q509" s="839">
        <f t="shared" si="189"/>
        <v>150000</v>
      </c>
      <c r="R509" s="839">
        <f t="shared" si="190"/>
        <v>150000</v>
      </c>
      <c r="S509" s="839">
        <f t="shared" si="191"/>
        <v>0</v>
      </c>
    </row>
    <row r="510" spans="1:19" s="820" customFormat="1" ht="38.25" x14ac:dyDescent="0.2">
      <c r="A510" s="842" t="s">
        <v>328</v>
      </c>
      <c r="B510" s="856" t="s">
        <v>121</v>
      </c>
      <c r="C510" s="842" t="s">
        <v>314</v>
      </c>
      <c r="D510" s="869">
        <v>8</v>
      </c>
      <c r="E510" s="870" t="s">
        <v>68</v>
      </c>
      <c r="F510" s="870"/>
      <c r="G510" s="873"/>
      <c r="H510" s="846"/>
      <c r="I510" s="873" t="s">
        <v>237</v>
      </c>
      <c r="J510" s="873"/>
      <c r="K510" s="874"/>
      <c r="L510" s="874">
        <v>15000</v>
      </c>
      <c r="M510" s="874"/>
      <c r="N510" s="873"/>
      <c r="O510" s="873"/>
      <c r="P510" s="838">
        <f t="shared" si="188"/>
        <v>15000</v>
      </c>
      <c r="Q510" s="839">
        <f t="shared" si="189"/>
        <v>15000</v>
      </c>
      <c r="R510" s="839">
        <f t="shared" si="190"/>
        <v>15000</v>
      </c>
      <c r="S510" s="839">
        <f t="shared" si="191"/>
        <v>0</v>
      </c>
    </row>
    <row r="511" spans="1:19" s="820" customFormat="1" ht="38.25" x14ac:dyDescent="0.2">
      <c r="A511" s="842" t="s">
        <v>329</v>
      </c>
      <c r="B511" s="856" t="s">
        <v>268</v>
      </c>
      <c r="C511" s="842" t="s">
        <v>314</v>
      </c>
      <c r="D511" s="869">
        <v>10</v>
      </c>
      <c r="E511" s="870" t="s">
        <v>68</v>
      </c>
      <c r="F511" s="870"/>
      <c r="G511" s="873"/>
      <c r="H511" s="846"/>
      <c r="I511" s="873" t="s">
        <v>237</v>
      </c>
      <c r="J511" s="873">
        <v>50000</v>
      </c>
      <c r="K511" s="874"/>
      <c r="L511" s="874"/>
      <c r="M511" s="874"/>
      <c r="N511" s="873"/>
      <c r="O511" s="873"/>
      <c r="P511" s="838">
        <f t="shared" si="188"/>
        <v>50000</v>
      </c>
      <c r="Q511" s="839">
        <f t="shared" si="189"/>
        <v>50000</v>
      </c>
      <c r="R511" s="839">
        <f t="shared" si="190"/>
        <v>50000</v>
      </c>
      <c r="S511" s="839">
        <f t="shared" si="191"/>
        <v>0</v>
      </c>
    </row>
    <row r="512" spans="1:19" s="820" customFormat="1" ht="38.25" x14ac:dyDescent="0.2">
      <c r="A512" s="842" t="s">
        <v>330</v>
      </c>
      <c r="B512" s="856" t="s">
        <v>22</v>
      </c>
      <c r="C512" s="842" t="s">
        <v>314</v>
      </c>
      <c r="D512" s="869">
        <v>25</v>
      </c>
      <c r="E512" s="870" t="s">
        <v>68</v>
      </c>
      <c r="F512" s="870"/>
      <c r="G512" s="873"/>
      <c r="H512" s="846"/>
      <c r="I512" s="873" t="s">
        <v>237</v>
      </c>
      <c r="J512" s="873"/>
      <c r="K512" s="874"/>
      <c r="L512" s="874"/>
      <c r="M512" s="874">
        <v>25000</v>
      </c>
      <c r="N512" s="873"/>
      <c r="O512" s="873"/>
      <c r="P512" s="838">
        <f t="shared" si="188"/>
        <v>25000</v>
      </c>
      <c r="Q512" s="839">
        <f t="shared" si="189"/>
        <v>25000</v>
      </c>
      <c r="R512" s="839">
        <f t="shared" si="190"/>
        <v>25000</v>
      </c>
      <c r="S512" s="839">
        <f t="shared" si="191"/>
        <v>0</v>
      </c>
    </row>
    <row r="513" spans="1:19" s="820" customFormat="1" ht="38.25" x14ac:dyDescent="0.2">
      <c r="A513" s="842" t="s">
        <v>331</v>
      </c>
      <c r="B513" s="856" t="s">
        <v>268</v>
      </c>
      <c r="C513" s="842" t="s">
        <v>314</v>
      </c>
      <c r="D513" s="869">
        <v>20</v>
      </c>
      <c r="E513" s="870" t="s">
        <v>68</v>
      </c>
      <c r="F513" s="870"/>
      <c r="G513" s="873"/>
      <c r="H513" s="846"/>
      <c r="I513" s="873">
        <v>0</v>
      </c>
      <c r="J513" s="873">
        <v>0</v>
      </c>
      <c r="K513" s="874">
        <v>0</v>
      </c>
      <c r="L513" s="874">
        <v>150000</v>
      </c>
      <c r="M513" s="874"/>
      <c r="N513" s="873"/>
      <c r="O513" s="873"/>
      <c r="P513" s="838">
        <f t="shared" si="188"/>
        <v>150000</v>
      </c>
      <c r="Q513" s="839">
        <f t="shared" si="189"/>
        <v>150000</v>
      </c>
      <c r="R513" s="839">
        <f t="shared" si="190"/>
        <v>150000</v>
      </c>
      <c r="S513" s="839">
        <f t="shared" si="191"/>
        <v>0</v>
      </c>
    </row>
    <row r="514" spans="1:19" s="820" customFormat="1" ht="38.25" x14ac:dyDescent="0.2">
      <c r="A514" s="831" t="s">
        <v>332</v>
      </c>
      <c r="B514" s="849" t="s">
        <v>22</v>
      </c>
      <c r="C514" s="831" t="s">
        <v>314</v>
      </c>
      <c r="D514" s="877">
        <v>15</v>
      </c>
      <c r="E514" s="878" t="s">
        <v>68</v>
      </c>
      <c r="F514" s="878"/>
      <c r="G514" s="881"/>
      <c r="H514" s="835"/>
      <c r="I514" s="881">
        <v>30000</v>
      </c>
      <c r="J514" s="873">
        <v>0</v>
      </c>
      <c r="K514" s="874"/>
      <c r="L514" s="874"/>
      <c r="M514" s="874"/>
      <c r="N514" s="873"/>
      <c r="O514" s="873"/>
      <c r="P514" s="838">
        <f t="shared" si="188"/>
        <v>30000</v>
      </c>
      <c r="Q514" s="839">
        <f t="shared" si="189"/>
        <v>30000</v>
      </c>
      <c r="R514" s="839">
        <f t="shared" si="190"/>
        <v>30000</v>
      </c>
      <c r="S514" s="839">
        <f t="shared" si="191"/>
        <v>0</v>
      </c>
    </row>
    <row r="515" spans="1:19" s="820" customFormat="1" ht="38.25" x14ac:dyDescent="0.2">
      <c r="A515" s="842" t="s">
        <v>333</v>
      </c>
      <c r="B515" s="856" t="s">
        <v>121</v>
      </c>
      <c r="C515" s="842" t="s">
        <v>314</v>
      </c>
      <c r="D515" s="869">
        <v>15</v>
      </c>
      <c r="E515" s="870" t="s">
        <v>68</v>
      </c>
      <c r="F515" s="870"/>
      <c r="G515" s="873"/>
      <c r="H515" s="846"/>
      <c r="I515" s="873">
        <v>0</v>
      </c>
      <c r="J515" s="873" t="s">
        <v>237</v>
      </c>
      <c r="K515" s="874">
        <v>40000</v>
      </c>
      <c r="L515" s="874"/>
      <c r="M515" s="874"/>
      <c r="N515" s="873"/>
      <c r="O515" s="873"/>
      <c r="P515" s="838">
        <f t="shared" si="188"/>
        <v>40000</v>
      </c>
      <c r="Q515" s="839">
        <f t="shared" si="189"/>
        <v>40000</v>
      </c>
      <c r="R515" s="839">
        <f t="shared" si="190"/>
        <v>40000</v>
      </c>
      <c r="S515" s="839">
        <f t="shared" si="191"/>
        <v>0</v>
      </c>
    </row>
    <row r="516" spans="1:19" s="820" customFormat="1" ht="38.25" x14ac:dyDescent="0.2">
      <c r="A516" s="831" t="s">
        <v>334</v>
      </c>
      <c r="B516" s="849" t="s">
        <v>268</v>
      </c>
      <c r="C516" s="831" t="s">
        <v>314</v>
      </c>
      <c r="D516" s="877">
        <v>15</v>
      </c>
      <c r="E516" s="878" t="s">
        <v>68</v>
      </c>
      <c r="F516" s="878"/>
      <c r="G516" s="881"/>
      <c r="H516" s="835"/>
      <c r="I516" s="881">
        <v>25000</v>
      </c>
      <c r="J516" s="873"/>
      <c r="K516" s="874"/>
      <c r="L516" s="874"/>
      <c r="M516" s="874"/>
      <c r="N516" s="873"/>
      <c r="O516" s="873"/>
      <c r="P516" s="838">
        <f t="shared" si="188"/>
        <v>25000</v>
      </c>
      <c r="Q516" s="839">
        <f t="shared" si="189"/>
        <v>25000</v>
      </c>
      <c r="R516" s="839">
        <f t="shared" si="190"/>
        <v>25000</v>
      </c>
      <c r="S516" s="839">
        <f t="shared" si="191"/>
        <v>0</v>
      </c>
    </row>
    <row r="517" spans="1:19" s="820" customFormat="1" ht="38.25" x14ac:dyDescent="0.2">
      <c r="A517" s="842" t="s">
        <v>335</v>
      </c>
      <c r="B517" s="856" t="s">
        <v>22</v>
      </c>
      <c r="C517" s="842" t="s">
        <v>314</v>
      </c>
      <c r="D517" s="869">
        <v>8</v>
      </c>
      <c r="E517" s="870" t="s">
        <v>68</v>
      </c>
      <c r="F517" s="870"/>
      <c r="G517" s="873"/>
      <c r="H517" s="846">
        <v>0</v>
      </c>
      <c r="I517" s="873">
        <v>0</v>
      </c>
      <c r="J517" s="873"/>
      <c r="K517" s="874"/>
      <c r="L517" s="874"/>
      <c r="M517" s="874"/>
      <c r="N517" s="873"/>
      <c r="O517" s="873"/>
      <c r="P517" s="838">
        <f t="shared" si="188"/>
        <v>0</v>
      </c>
      <c r="Q517" s="839">
        <f t="shared" si="189"/>
        <v>0</v>
      </c>
      <c r="R517" s="839">
        <f t="shared" si="190"/>
        <v>0</v>
      </c>
      <c r="S517" s="839">
        <f t="shared" si="191"/>
        <v>0</v>
      </c>
    </row>
    <row r="518" spans="1:19" s="820" customFormat="1" x14ac:dyDescent="0.2">
      <c r="A518" s="865" t="s">
        <v>336</v>
      </c>
      <c r="B518" s="883" t="s">
        <v>268</v>
      </c>
      <c r="C518" s="859" t="s">
        <v>314</v>
      </c>
      <c r="D518" s="883">
        <v>20</v>
      </c>
      <c r="E518" s="883" t="s">
        <v>58</v>
      </c>
      <c r="F518" s="870"/>
      <c r="G518" s="873"/>
      <c r="H518" s="846">
        <v>0</v>
      </c>
      <c r="I518" s="873">
        <v>0</v>
      </c>
      <c r="J518" s="873">
        <v>0</v>
      </c>
      <c r="K518" s="874">
        <v>0</v>
      </c>
      <c r="L518" s="874">
        <v>60000</v>
      </c>
      <c r="M518" s="874"/>
      <c r="N518" s="873"/>
      <c r="O518" s="873"/>
      <c r="P518" s="838">
        <f t="shared" si="188"/>
        <v>60000</v>
      </c>
      <c r="Q518" s="839">
        <f t="shared" si="189"/>
        <v>60000</v>
      </c>
      <c r="R518" s="839">
        <f t="shared" si="190"/>
        <v>60000</v>
      </c>
      <c r="S518" s="839">
        <f t="shared" si="191"/>
        <v>0</v>
      </c>
    </row>
    <row r="519" spans="1:19" s="820" customFormat="1" ht="38.25" x14ac:dyDescent="0.2">
      <c r="A519" s="884" t="s">
        <v>337</v>
      </c>
      <c r="B519" s="849" t="s">
        <v>22</v>
      </c>
      <c r="C519" s="831" t="s">
        <v>338</v>
      </c>
      <c r="D519" s="877">
        <v>20</v>
      </c>
      <c r="E519" s="878" t="s">
        <v>68</v>
      </c>
      <c r="F519" s="878"/>
      <c r="G519" s="881"/>
      <c r="H519" s="835">
        <v>0</v>
      </c>
      <c r="I519" s="881">
        <v>15000</v>
      </c>
      <c r="J519" s="873">
        <v>0</v>
      </c>
      <c r="K519" s="874">
        <v>0</v>
      </c>
      <c r="L519" s="874"/>
      <c r="M519" s="874"/>
      <c r="N519" s="873"/>
      <c r="O519" s="873"/>
      <c r="P519" s="838">
        <f t="shared" si="188"/>
        <v>15000</v>
      </c>
      <c r="Q519" s="839">
        <f t="shared" si="189"/>
        <v>15000</v>
      </c>
      <c r="R519" s="839">
        <f t="shared" si="190"/>
        <v>15000</v>
      </c>
      <c r="S519" s="839">
        <f t="shared" si="191"/>
        <v>0</v>
      </c>
    </row>
    <row r="520" spans="1:19" s="820" customFormat="1" ht="38.25" x14ac:dyDescent="0.2">
      <c r="A520" s="884" t="s">
        <v>339</v>
      </c>
      <c r="B520" s="849" t="s">
        <v>22</v>
      </c>
      <c r="C520" s="831" t="s">
        <v>338</v>
      </c>
      <c r="D520" s="877">
        <v>20</v>
      </c>
      <c r="E520" s="878" t="s">
        <v>58</v>
      </c>
      <c r="F520" s="878"/>
      <c r="G520" s="881"/>
      <c r="H520" s="835">
        <v>0</v>
      </c>
      <c r="I520" s="881">
        <v>10000</v>
      </c>
      <c r="J520" s="873">
        <v>25000</v>
      </c>
      <c r="K520" s="874">
        <v>0</v>
      </c>
      <c r="L520" s="874"/>
      <c r="M520" s="874"/>
      <c r="N520" s="873"/>
      <c r="O520" s="873"/>
      <c r="P520" s="838">
        <f t="shared" si="188"/>
        <v>35000</v>
      </c>
      <c r="Q520" s="839">
        <f t="shared" si="189"/>
        <v>35000</v>
      </c>
      <c r="R520" s="839">
        <f t="shared" si="190"/>
        <v>35000</v>
      </c>
      <c r="S520" s="839">
        <f t="shared" si="191"/>
        <v>0</v>
      </c>
    </row>
    <row r="521" spans="1:19" s="820" customFormat="1" ht="38.25" x14ac:dyDescent="0.2">
      <c r="A521" s="884" t="s">
        <v>340</v>
      </c>
      <c r="B521" s="849" t="s">
        <v>22</v>
      </c>
      <c r="C521" s="831" t="s">
        <v>338</v>
      </c>
      <c r="D521" s="877">
        <v>20</v>
      </c>
      <c r="E521" s="878" t="s">
        <v>58</v>
      </c>
      <c r="F521" s="878"/>
      <c r="G521" s="881"/>
      <c r="H521" s="835">
        <v>0</v>
      </c>
      <c r="I521" s="881">
        <v>40000</v>
      </c>
      <c r="J521" s="873">
        <v>25000</v>
      </c>
      <c r="K521" s="874">
        <v>0</v>
      </c>
      <c r="L521" s="874"/>
      <c r="M521" s="874"/>
      <c r="N521" s="873"/>
      <c r="O521" s="873"/>
      <c r="P521" s="838">
        <f t="shared" si="188"/>
        <v>65000</v>
      </c>
      <c r="Q521" s="839">
        <f t="shared" si="189"/>
        <v>65000</v>
      </c>
      <c r="R521" s="839">
        <f t="shared" si="190"/>
        <v>65000</v>
      </c>
      <c r="S521" s="839">
        <f t="shared" si="191"/>
        <v>0</v>
      </c>
    </row>
    <row r="522" spans="1:19" s="820" customFormat="1" ht="38.25" x14ac:dyDescent="0.2">
      <c r="A522" s="842" t="s">
        <v>341</v>
      </c>
      <c r="B522" s="856" t="s">
        <v>268</v>
      </c>
      <c r="C522" s="842" t="s">
        <v>314</v>
      </c>
      <c r="D522" s="869">
        <v>15</v>
      </c>
      <c r="E522" s="870" t="s">
        <v>68</v>
      </c>
      <c r="F522" s="870"/>
      <c r="G522" s="873"/>
      <c r="H522" s="846">
        <v>0</v>
      </c>
      <c r="I522" s="873">
        <v>0</v>
      </c>
      <c r="J522" s="873">
        <v>18000</v>
      </c>
      <c r="K522" s="874">
        <v>6000</v>
      </c>
      <c r="L522" s="874"/>
      <c r="M522" s="874"/>
      <c r="N522" s="873"/>
      <c r="O522" s="873"/>
      <c r="P522" s="838">
        <f t="shared" si="188"/>
        <v>24000</v>
      </c>
      <c r="Q522" s="839">
        <f t="shared" si="189"/>
        <v>24000</v>
      </c>
      <c r="R522" s="839">
        <f t="shared" si="190"/>
        <v>24000</v>
      </c>
      <c r="S522" s="839">
        <f t="shared" si="191"/>
        <v>0</v>
      </c>
    </row>
    <row r="523" spans="1:19" s="820" customFormat="1" ht="38.25" x14ac:dyDescent="0.2">
      <c r="A523" s="831" t="s">
        <v>342</v>
      </c>
      <c r="B523" s="849" t="s">
        <v>22</v>
      </c>
      <c r="C523" s="831" t="s">
        <v>314</v>
      </c>
      <c r="D523" s="877">
        <v>15</v>
      </c>
      <c r="E523" s="878" t="s">
        <v>68</v>
      </c>
      <c r="F523" s="878"/>
      <c r="G523" s="881"/>
      <c r="H523" s="835">
        <v>0</v>
      </c>
      <c r="I523" s="881">
        <v>30000</v>
      </c>
      <c r="J523" s="873">
        <v>0</v>
      </c>
      <c r="K523" s="874"/>
      <c r="L523" s="874"/>
      <c r="M523" s="874"/>
      <c r="N523" s="873"/>
      <c r="O523" s="873"/>
      <c r="P523" s="838">
        <f t="shared" ref="P523" si="193">SUM(I523:O523)</f>
        <v>30000</v>
      </c>
      <c r="Q523" s="839">
        <f t="shared" si="189"/>
        <v>30000</v>
      </c>
      <c r="R523" s="839">
        <f t="shared" si="190"/>
        <v>30000</v>
      </c>
      <c r="S523" s="839">
        <f t="shared" si="191"/>
        <v>0</v>
      </c>
    </row>
    <row r="524" spans="1:19" s="820" customFormat="1" ht="38.25" x14ac:dyDescent="0.2">
      <c r="A524" s="831" t="s">
        <v>343</v>
      </c>
      <c r="B524" s="849" t="s">
        <v>22</v>
      </c>
      <c r="C524" s="831" t="s">
        <v>314</v>
      </c>
      <c r="D524" s="877">
        <v>25</v>
      </c>
      <c r="E524" s="878" t="s">
        <v>68</v>
      </c>
      <c r="F524" s="878"/>
      <c r="G524" s="881"/>
      <c r="H524" s="835">
        <v>0</v>
      </c>
      <c r="I524" s="881">
        <v>25000</v>
      </c>
      <c r="J524" s="873">
        <v>40000</v>
      </c>
      <c r="K524" s="874"/>
      <c r="L524" s="874"/>
      <c r="M524" s="874"/>
      <c r="N524" s="873"/>
      <c r="O524" s="873"/>
      <c r="P524" s="838">
        <f t="shared" si="188"/>
        <v>65000</v>
      </c>
      <c r="Q524" s="839">
        <f t="shared" si="189"/>
        <v>65000</v>
      </c>
      <c r="R524" s="839">
        <f t="shared" si="190"/>
        <v>65000</v>
      </c>
      <c r="S524" s="839">
        <f t="shared" si="191"/>
        <v>0</v>
      </c>
    </row>
    <row r="525" spans="1:19" s="820" customFormat="1" ht="38.25" x14ac:dyDescent="0.2">
      <c r="A525" s="842" t="s">
        <v>344</v>
      </c>
      <c r="B525" s="856" t="s">
        <v>22</v>
      </c>
      <c r="C525" s="842" t="s">
        <v>314</v>
      </c>
      <c r="D525" s="869">
        <v>20</v>
      </c>
      <c r="E525" s="870" t="s">
        <v>68</v>
      </c>
      <c r="F525" s="870"/>
      <c r="G525" s="873"/>
      <c r="H525" s="846">
        <v>0</v>
      </c>
      <c r="I525" s="873">
        <v>0</v>
      </c>
      <c r="J525" s="873">
        <v>0</v>
      </c>
      <c r="K525" s="874"/>
      <c r="L525" s="874"/>
      <c r="M525" s="874"/>
      <c r="N525" s="873"/>
      <c r="O525" s="873"/>
      <c r="P525" s="838">
        <f t="shared" si="188"/>
        <v>0</v>
      </c>
      <c r="Q525" s="839">
        <f t="shared" si="189"/>
        <v>0</v>
      </c>
      <c r="R525" s="839">
        <f t="shared" si="190"/>
        <v>0</v>
      </c>
      <c r="S525" s="839">
        <f t="shared" si="191"/>
        <v>0</v>
      </c>
    </row>
    <row r="526" spans="1:19" s="820" customFormat="1" ht="38.25" x14ac:dyDescent="0.2">
      <c r="A526" s="885" t="s">
        <v>345</v>
      </c>
      <c r="B526" s="856" t="s">
        <v>268</v>
      </c>
      <c r="C526" s="842" t="s">
        <v>314</v>
      </c>
      <c r="D526" s="869">
        <v>15</v>
      </c>
      <c r="E526" s="870" t="s">
        <v>68</v>
      </c>
      <c r="F526" s="870"/>
      <c r="G526" s="873"/>
      <c r="H526" s="846">
        <v>0</v>
      </c>
      <c r="I526" s="873">
        <v>0</v>
      </c>
      <c r="J526" s="873">
        <v>15000</v>
      </c>
      <c r="K526" s="874"/>
      <c r="L526" s="874"/>
      <c r="M526" s="874"/>
      <c r="N526" s="873"/>
      <c r="O526" s="873"/>
      <c r="P526" s="838">
        <f t="shared" si="188"/>
        <v>15000</v>
      </c>
      <c r="Q526" s="839">
        <f t="shared" si="189"/>
        <v>15000</v>
      </c>
      <c r="R526" s="839">
        <f t="shared" si="190"/>
        <v>15000</v>
      </c>
      <c r="S526" s="839">
        <f t="shared" si="191"/>
        <v>0</v>
      </c>
    </row>
    <row r="527" spans="1:19" s="820" customFormat="1" ht="38.25" x14ac:dyDescent="0.2">
      <c r="A527" s="885" t="s">
        <v>346</v>
      </c>
      <c r="B527" s="856" t="s">
        <v>268</v>
      </c>
      <c r="C527" s="842" t="s">
        <v>314</v>
      </c>
      <c r="D527" s="869">
        <v>20</v>
      </c>
      <c r="E527" s="870" t="s">
        <v>68</v>
      </c>
      <c r="F527" s="870"/>
      <c r="G527" s="873"/>
      <c r="H527" s="846">
        <v>0</v>
      </c>
      <c r="I527" s="873">
        <v>0</v>
      </c>
      <c r="J527" s="873">
        <v>0</v>
      </c>
      <c r="K527" s="874">
        <v>0</v>
      </c>
      <c r="L527" s="874">
        <v>12000</v>
      </c>
      <c r="M527" s="874"/>
      <c r="N527" s="873">
        <v>0</v>
      </c>
      <c r="O527" s="873"/>
      <c r="P527" s="838">
        <f t="shared" si="188"/>
        <v>12000</v>
      </c>
      <c r="Q527" s="839">
        <f t="shared" si="189"/>
        <v>12000</v>
      </c>
      <c r="R527" s="839">
        <f t="shared" si="190"/>
        <v>12000</v>
      </c>
      <c r="S527" s="839">
        <f t="shared" si="191"/>
        <v>0</v>
      </c>
    </row>
    <row r="528" spans="1:19" s="820" customFormat="1" ht="38.25" x14ac:dyDescent="0.2">
      <c r="A528" s="842" t="s">
        <v>347</v>
      </c>
      <c r="B528" s="856" t="s">
        <v>268</v>
      </c>
      <c r="C528" s="842" t="s">
        <v>314</v>
      </c>
      <c r="D528" s="869">
        <v>15</v>
      </c>
      <c r="E528" s="870" t="s">
        <v>68</v>
      </c>
      <c r="F528" s="870"/>
      <c r="G528" s="873"/>
      <c r="H528" s="846">
        <v>0</v>
      </c>
      <c r="I528" s="873">
        <v>0</v>
      </c>
      <c r="J528" s="873">
        <v>65000</v>
      </c>
      <c r="K528" s="874">
        <v>0</v>
      </c>
      <c r="L528" s="874"/>
      <c r="M528" s="874"/>
      <c r="N528" s="873"/>
      <c r="O528" s="873"/>
      <c r="P528" s="838">
        <f t="shared" si="188"/>
        <v>65000</v>
      </c>
      <c r="Q528" s="839">
        <f t="shared" si="189"/>
        <v>65000</v>
      </c>
      <c r="R528" s="839">
        <f t="shared" si="190"/>
        <v>65000</v>
      </c>
      <c r="S528" s="839">
        <f t="shared" si="191"/>
        <v>0</v>
      </c>
    </row>
    <row r="529" spans="1:19" s="820" customFormat="1" ht="38.25" x14ac:dyDescent="0.2">
      <c r="A529" s="842" t="s">
        <v>348</v>
      </c>
      <c r="B529" s="856" t="s">
        <v>121</v>
      </c>
      <c r="C529" s="842" t="s">
        <v>314</v>
      </c>
      <c r="D529" s="869">
        <v>15</v>
      </c>
      <c r="E529" s="870" t="s">
        <v>68</v>
      </c>
      <c r="F529" s="870"/>
      <c r="G529" s="873"/>
      <c r="H529" s="846">
        <v>0</v>
      </c>
      <c r="I529" s="873">
        <v>0</v>
      </c>
      <c r="J529" s="873">
        <v>0</v>
      </c>
      <c r="K529" s="874" t="s">
        <v>237</v>
      </c>
      <c r="L529" s="874"/>
      <c r="M529" s="874">
        <v>65000</v>
      </c>
      <c r="N529" s="873">
        <v>0</v>
      </c>
      <c r="O529" s="873"/>
      <c r="P529" s="838">
        <f t="shared" si="188"/>
        <v>65000</v>
      </c>
      <c r="Q529" s="839">
        <f t="shared" si="189"/>
        <v>65000</v>
      </c>
      <c r="R529" s="839">
        <f t="shared" si="190"/>
        <v>65000</v>
      </c>
      <c r="S529" s="839">
        <f t="shared" si="191"/>
        <v>0</v>
      </c>
    </row>
    <row r="530" spans="1:19" s="820" customFormat="1" ht="38.25" x14ac:dyDescent="0.2">
      <c r="A530" s="842" t="s">
        <v>349</v>
      </c>
      <c r="B530" s="856" t="s">
        <v>121</v>
      </c>
      <c r="C530" s="842" t="s">
        <v>314</v>
      </c>
      <c r="D530" s="869">
        <v>20</v>
      </c>
      <c r="E530" s="870" t="s">
        <v>68</v>
      </c>
      <c r="F530" s="870"/>
      <c r="G530" s="873"/>
      <c r="H530" s="846">
        <v>0</v>
      </c>
      <c r="I530" s="873">
        <v>0</v>
      </c>
      <c r="J530" s="873">
        <v>0</v>
      </c>
      <c r="K530" s="874">
        <v>0</v>
      </c>
      <c r="L530" s="874">
        <v>0</v>
      </c>
      <c r="M530" s="874"/>
      <c r="N530" s="873">
        <v>150000</v>
      </c>
      <c r="O530" s="873"/>
      <c r="P530" s="838">
        <f t="shared" si="188"/>
        <v>150000</v>
      </c>
      <c r="Q530" s="839">
        <f t="shared" si="189"/>
        <v>150000</v>
      </c>
      <c r="R530" s="839">
        <f t="shared" si="190"/>
        <v>150000</v>
      </c>
      <c r="S530" s="839">
        <f t="shared" si="191"/>
        <v>0</v>
      </c>
    </row>
    <row r="531" spans="1:19" s="820" customFormat="1" ht="38.25" x14ac:dyDescent="0.2">
      <c r="A531" s="842" t="s">
        <v>350</v>
      </c>
      <c r="B531" s="856" t="s">
        <v>121</v>
      </c>
      <c r="C531" s="842" t="s">
        <v>314</v>
      </c>
      <c r="D531" s="869">
        <v>15</v>
      </c>
      <c r="E531" s="870" t="s">
        <v>68</v>
      </c>
      <c r="F531" s="870" t="s">
        <v>288</v>
      </c>
      <c r="G531" s="886">
        <v>500000</v>
      </c>
      <c r="H531" s="846">
        <v>0</v>
      </c>
      <c r="I531" s="873">
        <v>0</v>
      </c>
      <c r="J531" s="873">
        <v>0</v>
      </c>
      <c r="K531" s="874">
        <v>0</v>
      </c>
      <c r="L531" s="874"/>
      <c r="M531" s="874"/>
      <c r="N531" s="873">
        <v>800000</v>
      </c>
      <c r="O531" s="873">
        <v>0</v>
      </c>
      <c r="P531" s="838">
        <f t="shared" si="188"/>
        <v>800000</v>
      </c>
      <c r="Q531" s="839">
        <f t="shared" si="189"/>
        <v>300000</v>
      </c>
      <c r="R531" s="839">
        <f t="shared" si="190"/>
        <v>300000</v>
      </c>
      <c r="S531" s="839">
        <f t="shared" si="191"/>
        <v>0</v>
      </c>
    </row>
    <row r="532" spans="1:19" s="820" customFormat="1" ht="38.25" x14ac:dyDescent="0.2">
      <c r="A532" s="842" t="s">
        <v>351</v>
      </c>
      <c r="B532" s="856" t="s">
        <v>121</v>
      </c>
      <c r="C532" s="842" t="s">
        <v>314</v>
      </c>
      <c r="D532" s="869">
        <v>15</v>
      </c>
      <c r="E532" s="870" t="s">
        <v>68</v>
      </c>
      <c r="F532" s="870"/>
      <c r="G532" s="873"/>
      <c r="H532" s="846">
        <v>0</v>
      </c>
      <c r="I532" s="873">
        <v>0</v>
      </c>
      <c r="J532" s="873"/>
      <c r="K532" s="874"/>
      <c r="L532" s="874">
        <v>125000</v>
      </c>
      <c r="M532" s="874"/>
      <c r="N532" s="873">
        <v>0</v>
      </c>
      <c r="O532" s="873"/>
      <c r="P532" s="838">
        <f t="shared" si="188"/>
        <v>125000</v>
      </c>
      <c r="Q532" s="839">
        <f t="shared" si="189"/>
        <v>125000</v>
      </c>
      <c r="R532" s="839">
        <f t="shared" si="190"/>
        <v>125000</v>
      </c>
      <c r="S532" s="839">
        <f t="shared" si="191"/>
        <v>0</v>
      </c>
    </row>
    <row r="533" spans="1:19" s="820" customFormat="1" ht="38.25" x14ac:dyDescent="0.2">
      <c r="A533" s="842" t="s">
        <v>352</v>
      </c>
      <c r="B533" s="856" t="s">
        <v>268</v>
      </c>
      <c r="C533" s="842" t="s">
        <v>314</v>
      </c>
      <c r="D533" s="869">
        <v>25</v>
      </c>
      <c r="E533" s="870" t="s">
        <v>68</v>
      </c>
      <c r="F533" s="870"/>
      <c r="G533" s="873"/>
      <c r="H533" s="846">
        <v>0</v>
      </c>
      <c r="I533" s="873">
        <v>0</v>
      </c>
      <c r="J533" s="873"/>
      <c r="K533" s="874"/>
      <c r="L533" s="874">
        <v>75000</v>
      </c>
      <c r="M533" s="874"/>
      <c r="N533" s="873">
        <v>0</v>
      </c>
      <c r="O533" s="873"/>
      <c r="P533" s="838">
        <f t="shared" si="188"/>
        <v>75000</v>
      </c>
      <c r="Q533" s="839">
        <f t="shared" si="189"/>
        <v>75000</v>
      </c>
      <c r="R533" s="839">
        <f t="shared" si="190"/>
        <v>75000</v>
      </c>
      <c r="S533" s="839">
        <f t="shared" si="191"/>
        <v>0</v>
      </c>
    </row>
    <row r="534" spans="1:19" s="820" customFormat="1" ht="38.25" x14ac:dyDescent="0.2">
      <c r="A534" s="842" t="s">
        <v>353</v>
      </c>
      <c r="B534" s="856" t="s">
        <v>268</v>
      </c>
      <c r="C534" s="842" t="s">
        <v>314</v>
      </c>
      <c r="D534" s="869">
        <v>10</v>
      </c>
      <c r="E534" s="870" t="s">
        <v>68</v>
      </c>
      <c r="F534" s="870"/>
      <c r="G534" s="873"/>
      <c r="H534" s="846"/>
      <c r="I534" s="873"/>
      <c r="J534" s="873">
        <v>25000</v>
      </c>
      <c r="K534" s="874"/>
      <c r="L534" s="874"/>
      <c r="M534" s="874"/>
      <c r="N534" s="873"/>
      <c r="O534" s="873"/>
      <c r="P534" s="838"/>
      <c r="Q534" s="839"/>
      <c r="R534" s="839"/>
      <c r="S534" s="839"/>
    </row>
    <row r="535" spans="1:19" s="820" customFormat="1" ht="38.25" x14ac:dyDescent="0.2">
      <c r="A535" s="842" t="s">
        <v>354</v>
      </c>
      <c r="B535" s="856" t="s">
        <v>268</v>
      </c>
      <c r="C535" s="842" t="s">
        <v>314</v>
      </c>
      <c r="D535" s="869">
        <v>25</v>
      </c>
      <c r="E535" s="870" t="s">
        <v>58</v>
      </c>
      <c r="F535" s="870" t="s">
        <v>288</v>
      </c>
      <c r="G535" s="886">
        <v>100000</v>
      </c>
      <c r="H535" s="846">
        <v>0</v>
      </c>
      <c r="I535" s="873">
        <v>0</v>
      </c>
      <c r="J535" s="873">
        <v>60000</v>
      </c>
      <c r="K535" s="874"/>
      <c r="L535" s="874"/>
      <c r="M535" s="874"/>
      <c r="N535" s="873">
        <v>140000</v>
      </c>
      <c r="O535" s="873"/>
      <c r="P535" s="838">
        <f t="shared" si="188"/>
        <v>200000</v>
      </c>
      <c r="Q535" s="839">
        <f t="shared" si="189"/>
        <v>100000</v>
      </c>
      <c r="R535" s="839">
        <f t="shared" si="190"/>
        <v>100000</v>
      </c>
      <c r="S535" s="839">
        <f t="shared" si="191"/>
        <v>0</v>
      </c>
    </row>
    <row r="536" spans="1:19" s="820" customFormat="1" ht="38.25" x14ac:dyDescent="0.2">
      <c r="A536" s="831" t="s">
        <v>355</v>
      </c>
      <c r="B536" s="849" t="s">
        <v>22</v>
      </c>
      <c r="C536" s="831" t="s">
        <v>314</v>
      </c>
      <c r="D536" s="877">
        <v>8</v>
      </c>
      <c r="E536" s="878" t="s">
        <v>68</v>
      </c>
      <c r="F536" s="878" t="s">
        <v>237</v>
      </c>
      <c r="G536" s="881"/>
      <c r="H536" s="835"/>
      <c r="I536" s="881">
        <v>10000</v>
      </c>
      <c r="J536" s="873"/>
      <c r="K536" s="874"/>
      <c r="L536" s="874">
        <v>10000</v>
      </c>
      <c r="M536" s="874"/>
      <c r="N536" s="873"/>
      <c r="O536" s="873"/>
      <c r="P536" s="838">
        <f t="shared" si="188"/>
        <v>20000</v>
      </c>
      <c r="Q536" s="839">
        <f t="shared" si="189"/>
        <v>20000</v>
      </c>
      <c r="R536" s="839">
        <f t="shared" si="190"/>
        <v>20000</v>
      </c>
      <c r="S536" s="839">
        <f t="shared" si="191"/>
        <v>0</v>
      </c>
    </row>
    <row r="537" spans="1:19" s="820" customFormat="1" x14ac:dyDescent="0.2">
      <c r="A537" s="859"/>
      <c r="B537" s="860"/>
      <c r="C537" s="859"/>
      <c r="D537" s="862"/>
      <c r="E537" s="861"/>
      <c r="F537" s="862"/>
      <c r="G537" s="863">
        <f>SUM(G498:G536)</f>
        <v>612500</v>
      </c>
      <c r="H537" s="863">
        <f>SUM(H498:H536)</f>
        <v>0</v>
      </c>
      <c r="I537" s="863">
        <f>SUM(I498:I536)</f>
        <v>230000</v>
      </c>
      <c r="J537" s="863">
        <f>SUM(J498:J528)</f>
        <v>673000</v>
      </c>
      <c r="K537" s="863">
        <f t="shared" ref="K537:S537" si="194">SUM(K498:K536)</f>
        <v>286000</v>
      </c>
      <c r="L537" s="863">
        <f t="shared" si="194"/>
        <v>447000</v>
      </c>
      <c r="M537" s="863">
        <f t="shared" si="194"/>
        <v>123000</v>
      </c>
      <c r="N537" s="863">
        <f t="shared" si="194"/>
        <v>1175000</v>
      </c>
      <c r="O537" s="863">
        <f t="shared" si="194"/>
        <v>0</v>
      </c>
      <c r="P537" s="863">
        <f t="shared" si="194"/>
        <v>2971000</v>
      </c>
      <c r="Q537" s="863">
        <f t="shared" si="194"/>
        <v>2358500</v>
      </c>
      <c r="R537" s="863">
        <f t="shared" si="194"/>
        <v>2358500</v>
      </c>
      <c r="S537" s="863">
        <f t="shared" si="194"/>
        <v>0</v>
      </c>
    </row>
    <row r="538" spans="1:19" s="820" customFormat="1" x14ac:dyDescent="0.2">
      <c r="A538" s="821"/>
      <c r="B538" s="822"/>
      <c r="C538" s="822"/>
      <c r="D538" s="823"/>
      <c r="E538" s="824"/>
      <c r="F538" s="823"/>
      <c r="G538" s="823"/>
      <c r="H538" s="823"/>
      <c r="I538" s="825"/>
      <c r="J538" s="825"/>
      <c r="K538" s="825"/>
      <c r="L538" s="825"/>
      <c r="M538" s="825"/>
      <c r="N538" s="825"/>
      <c r="O538" s="824"/>
      <c r="P538" s="824"/>
      <c r="Q538" s="824"/>
      <c r="R538" s="824"/>
      <c r="S538" s="824"/>
    </row>
    <row r="539" spans="1:19" s="820" customFormat="1" x14ac:dyDescent="0.2">
      <c r="A539" s="887" t="s">
        <v>27</v>
      </c>
      <c r="B539" s="888"/>
      <c r="C539" s="889"/>
      <c r="D539" s="889"/>
      <c r="E539" s="889"/>
      <c r="F539" s="889"/>
      <c r="G539" s="890"/>
      <c r="H539" s="890"/>
      <c r="I539" s="890"/>
      <c r="J539" s="890"/>
      <c r="K539" s="890"/>
      <c r="L539" s="890"/>
      <c r="M539" s="890"/>
      <c r="N539" s="890"/>
      <c r="O539" s="890"/>
      <c r="P539" s="890"/>
      <c r="Q539" s="890" t="s">
        <v>28</v>
      </c>
      <c r="R539" s="890"/>
      <c r="S539" s="891"/>
    </row>
    <row r="540" spans="1:19" s="820" customFormat="1" x14ac:dyDescent="0.2">
      <c r="A540" s="892"/>
      <c r="B540" s="893"/>
      <c r="C540" s="892"/>
      <c r="D540" s="894"/>
      <c r="E540" s="895"/>
      <c r="F540" s="892"/>
      <c r="G540" s="896"/>
      <c r="H540" s="897"/>
      <c r="I540" s="898"/>
      <c r="J540" s="899"/>
      <c r="K540" s="899"/>
      <c r="L540" s="898"/>
      <c r="M540" s="898"/>
      <c r="N540" s="899"/>
      <c r="O540" s="899"/>
      <c r="P540" s="900">
        <f t="shared" ref="P540:P609" si="195">SUM(I540:O540)</f>
        <v>0</v>
      </c>
      <c r="Q540" s="901">
        <f t="shared" ref="Q540:Q609" si="196">SUM(P540-G540)</f>
        <v>0</v>
      </c>
      <c r="R540" s="901">
        <f t="shared" ref="R540:R603" si="197">SUM(Q540-O540)</f>
        <v>0</v>
      </c>
      <c r="S540" s="901">
        <f t="shared" ref="S540:S609" si="198">H540</f>
        <v>0</v>
      </c>
    </row>
    <row r="541" spans="1:19" s="820" customFormat="1" ht="51" x14ac:dyDescent="0.2">
      <c r="A541" s="892" t="s">
        <v>356</v>
      </c>
      <c r="B541" s="893"/>
      <c r="C541" s="892" t="s">
        <v>357</v>
      </c>
      <c r="D541" s="894">
        <v>10</v>
      </c>
      <c r="E541" s="895" t="s">
        <v>68</v>
      </c>
      <c r="F541" s="892"/>
      <c r="G541" s="896"/>
      <c r="H541" s="897"/>
      <c r="I541" s="898"/>
      <c r="J541" s="899"/>
      <c r="K541" s="899"/>
      <c r="L541" s="898"/>
      <c r="M541" s="898"/>
      <c r="N541" s="899">
        <v>28000</v>
      </c>
      <c r="O541" s="899"/>
      <c r="P541" s="900">
        <f t="shared" si="195"/>
        <v>28000</v>
      </c>
      <c r="Q541" s="901">
        <f t="shared" si="196"/>
        <v>28000</v>
      </c>
      <c r="R541" s="901">
        <f t="shared" si="197"/>
        <v>28000</v>
      </c>
      <c r="S541" s="901">
        <f t="shared" si="198"/>
        <v>0</v>
      </c>
    </row>
    <row r="542" spans="1:19" s="820" customFormat="1" ht="51" x14ac:dyDescent="0.2">
      <c r="A542" s="892" t="s">
        <v>358</v>
      </c>
      <c r="B542" s="893"/>
      <c r="C542" s="892" t="s">
        <v>357</v>
      </c>
      <c r="D542" s="902">
        <v>10</v>
      </c>
      <c r="E542" s="895" t="s">
        <v>68</v>
      </c>
      <c r="F542" s="892"/>
      <c r="G542" s="896"/>
      <c r="H542" s="903"/>
      <c r="I542" s="898">
        <v>0</v>
      </c>
      <c r="J542" s="899"/>
      <c r="K542" s="899">
        <v>0</v>
      </c>
      <c r="L542" s="898"/>
      <c r="M542" s="898">
        <v>60000</v>
      </c>
      <c r="N542" s="899"/>
      <c r="O542" s="899"/>
      <c r="P542" s="900">
        <f t="shared" ref="P542:P605" si="199">SUM(I542:O542)</f>
        <v>60000</v>
      </c>
      <c r="Q542" s="901">
        <f t="shared" si="196"/>
        <v>60000</v>
      </c>
      <c r="R542" s="901">
        <f t="shared" si="197"/>
        <v>60000</v>
      </c>
      <c r="S542" s="901">
        <f t="shared" si="198"/>
        <v>0</v>
      </c>
    </row>
    <row r="543" spans="1:19" s="820" customFormat="1" x14ac:dyDescent="0.2">
      <c r="A543" s="892"/>
      <c r="B543" s="893"/>
      <c r="C543" s="892"/>
      <c r="D543" s="902"/>
      <c r="E543" s="895"/>
      <c r="F543" s="892"/>
      <c r="G543" s="896"/>
      <c r="H543" s="903"/>
      <c r="I543" s="898">
        <v>0</v>
      </c>
      <c r="J543" s="899"/>
      <c r="K543" s="899">
        <v>0</v>
      </c>
      <c r="L543" s="898"/>
      <c r="M543" s="898"/>
      <c r="N543" s="899"/>
      <c r="O543" s="899"/>
      <c r="P543" s="900">
        <f t="shared" si="199"/>
        <v>0</v>
      </c>
      <c r="Q543" s="901">
        <f t="shared" si="196"/>
        <v>0</v>
      </c>
      <c r="R543" s="901">
        <f t="shared" si="197"/>
        <v>0</v>
      </c>
      <c r="S543" s="901">
        <f t="shared" si="198"/>
        <v>0</v>
      </c>
    </row>
    <row r="544" spans="1:19" s="820" customFormat="1" ht="51" x14ac:dyDescent="0.2">
      <c r="A544" s="892" t="s">
        <v>359</v>
      </c>
      <c r="B544" s="893"/>
      <c r="C544" s="892" t="s">
        <v>357</v>
      </c>
      <c r="D544" s="902">
        <v>0</v>
      </c>
      <c r="E544" s="895" t="s">
        <v>68</v>
      </c>
      <c r="F544" s="892"/>
      <c r="G544" s="896"/>
      <c r="H544" s="903"/>
      <c r="I544" s="898">
        <v>0</v>
      </c>
      <c r="J544" s="899"/>
      <c r="K544" s="899">
        <v>0</v>
      </c>
      <c r="L544" s="898"/>
      <c r="M544" s="898"/>
      <c r="N544" s="899">
        <v>55000</v>
      </c>
      <c r="O544" s="899"/>
      <c r="P544" s="900">
        <f t="shared" si="199"/>
        <v>55000</v>
      </c>
      <c r="Q544" s="901">
        <f t="shared" si="196"/>
        <v>55000</v>
      </c>
      <c r="R544" s="901">
        <f t="shared" si="197"/>
        <v>55000</v>
      </c>
      <c r="S544" s="901">
        <f t="shared" si="198"/>
        <v>0</v>
      </c>
    </row>
    <row r="545" spans="1:19" s="820" customFormat="1" ht="51" x14ac:dyDescent="0.2">
      <c r="A545" s="892" t="s">
        <v>360</v>
      </c>
      <c r="B545" s="893"/>
      <c r="C545" s="892" t="s">
        <v>357</v>
      </c>
      <c r="D545" s="902">
        <v>10</v>
      </c>
      <c r="E545" s="895" t="s">
        <v>68</v>
      </c>
      <c r="F545" s="892"/>
      <c r="G545" s="896"/>
      <c r="H545" s="903"/>
      <c r="I545" s="898">
        <v>0</v>
      </c>
      <c r="J545" s="899"/>
      <c r="K545" s="899">
        <v>0</v>
      </c>
      <c r="L545" s="898"/>
      <c r="M545" s="898"/>
      <c r="N545" s="899">
        <v>25000</v>
      </c>
      <c r="O545" s="899"/>
      <c r="P545" s="900">
        <f t="shared" si="199"/>
        <v>25000</v>
      </c>
      <c r="Q545" s="901">
        <f t="shared" si="196"/>
        <v>25000</v>
      </c>
      <c r="R545" s="901">
        <f t="shared" si="197"/>
        <v>25000</v>
      </c>
      <c r="S545" s="901">
        <f t="shared" si="198"/>
        <v>0</v>
      </c>
    </row>
    <row r="546" spans="1:19" s="820" customFormat="1" ht="51" x14ac:dyDescent="0.2">
      <c r="A546" s="892" t="s">
        <v>361</v>
      </c>
      <c r="B546" s="893"/>
      <c r="C546" s="892" t="s">
        <v>357</v>
      </c>
      <c r="D546" s="902">
        <v>10</v>
      </c>
      <c r="E546" s="895" t="s">
        <v>68</v>
      </c>
      <c r="F546" s="892"/>
      <c r="G546" s="896"/>
      <c r="H546" s="903"/>
      <c r="I546" s="898">
        <v>0</v>
      </c>
      <c r="J546" s="899"/>
      <c r="K546" s="899">
        <v>0</v>
      </c>
      <c r="L546" s="898"/>
      <c r="M546" s="898"/>
      <c r="N546" s="899">
        <v>28000</v>
      </c>
      <c r="O546" s="899"/>
      <c r="P546" s="900">
        <f t="shared" si="199"/>
        <v>28000</v>
      </c>
      <c r="Q546" s="901">
        <f t="shared" si="196"/>
        <v>28000</v>
      </c>
      <c r="R546" s="901">
        <f t="shared" si="197"/>
        <v>28000</v>
      </c>
      <c r="S546" s="901">
        <f t="shared" si="198"/>
        <v>0</v>
      </c>
    </row>
    <row r="547" spans="1:19" s="820" customFormat="1" ht="51" x14ac:dyDescent="0.2">
      <c r="A547" s="892" t="s">
        <v>362</v>
      </c>
      <c r="B547" s="893"/>
      <c r="C547" s="892" t="s">
        <v>357</v>
      </c>
      <c r="D547" s="902">
        <v>10</v>
      </c>
      <c r="E547" s="895" t="s">
        <v>68</v>
      </c>
      <c r="F547" s="892"/>
      <c r="G547" s="896"/>
      <c r="H547" s="903"/>
      <c r="I547" s="898">
        <v>0</v>
      </c>
      <c r="J547" s="899"/>
      <c r="K547" s="899">
        <v>0</v>
      </c>
      <c r="L547" s="898"/>
      <c r="M547" s="898"/>
      <c r="N547" s="899">
        <v>25000</v>
      </c>
      <c r="O547" s="899"/>
      <c r="P547" s="900">
        <f t="shared" si="199"/>
        <v>25000</v>
      </c>
      <c r="Q547" s="901">
        <f t="shared" si="196"/>
        <v>25000</v>
      </c>
      <c r="R547" s="901">
        <f t="shared" si="197"/>
        <v>25000</v>
      </c>
      <c r="S547" s="901">
        <f t="shared" si="198"/>
        <v>0</v>
      </c>
    </row>
    <row r="548" spans="1:19" s="820" customFormat="1" ht="51" x14ac:dyDescent="0.2">
      <c r="A548" s="892" t="s">
        <v>363</v>
      </c>
      <c r="B548" s="893"/>
      <c r="C548" s="892" t="s">
        <v>357</v>
      </c>
      <c r="D548" s="902">
        <v>10</v>
      </c>
      <c r="E548" s="895" t="s">
        <v>68</v>
      </c>
      <c r="F548" s="892"/>
      <c r="G548" s="896"/>
      <c r="H548" s="903"/>
      <c r="I548" s="898">
        <v>0</v>
      </c>
      <c r="J548" s="899"/>
      <c r="K548" s="899">
        <v>0</v>
      </c>
      <c r="L548" s="898"/>
      <c r="M548" s="898">
        <v>25000</v>
      </c>
      <c r="N548" s="899">
        <v>0</v>
      </c>
      <c r="O548" s="899"/>
      <c r="P548" s="900">
        <f t="shared" si="199"/>
        <v>25000</v>
      </c>
      <c r="Q548" s="901">
        <f t="shared" si="196"/>
        <v>25000</v>
      </c>
      <c r="R548" s="901">
        <f t="shared" si="197"/>
        <v>25000</v>
      </c>
      <c r="S548" s="901">
        <f t="shared" si="198"/>
        <v>0</v>
      </c>
    </row>
    <row r="549" spans="1:19" s="820" customFormat="1" ht="51" x14ac:dyDescent="0.2">
      <c r="A549" s="892" t="s">
        <v>364</v>
      </c>
      <c r="B549" s="893" t="s">
        <v>268</v>
      </c>
      <c r="C549" s="892" t="s">
        <v>357</v>
      </c>
      <c r="D549" s="902">
        <v>10</v>
      </c>
      <c r="E549" s="895" t="s">
        <v>68</v>
      </c>
      <c r="F549" s="892"/>
      <c r="G549" s="896"/>
      <c r="H549" s="903"/>
      <c r="I549" s="898">
        <v>0</v>
      </c>
      <c r="J549" s="899"/>
      <c r="K549" s="899">
        <v>30000</v>
      </c>
      <c r="L549" s="898">
        <v>0</v>
      </c>
      <c r="M549" s="898"/>
      <c r="N549" s="899"/>
      <c r="O549" s="899"/>
      <c r="P549" s="900">
        <f t="shared" si="199"/>
        <v>30000</v>
      </c>
      <c r="Q549" s="901">
        <f t="shared" si="196"/>
        <v>30000</v>
      </c>
      <c r="R549" s="901">
        <f t="shared" si="197"/>
        <v>30000</v>
      </c>
      <c r="S549" s="901">
        <f t="shared" si="198"/>
        <v>0</v>
      </c>
    </row>
    <row r="550" spans="1:19" s="820" customFormat="1" ht="51" x14ac:dyDescent="0.2">
      <c r="A550" s="892" t="s">
        <v>365</v>
      </c>
      <c r="B550" s="893"/>
      <c r="C550" s="892" t="s">
        <v>357</v>
      </c>
      <c r="D550" s="902">
        <v>10</v>
      </c>
      <c r="E550" s="895" t="s">
        <v>68</v>
      </c>
      <c r="F550" s="892"/>
      <c r="G550" s="896"/>
      <c r="H550" s="903"/>
      <c r="I550" s="898">
        <v>0</v>
      </c>
      <c r="J550" s="899"/>
      <c r="K550" s="899">
        <v>0</v>
      </c>
      <c r="L550" s="898"/>
      <c r="M550" s="898"/>
      <c r="N550" s="899">
        <v>30000</v>
      </c>
      <c r="O550" s="899"/>
      <c r="P550" s="900">
        <f t="shared" si="199"/>
        <v>30000</v>
      </c>
      <c r="Q550" s="901">
        <f t="shared" si="196"/>
        <v>30000</v>
      </c>
      <c r="R550" s="901">
        <f t="shared" si="197"/>
        <v>30000</v>
      </c>
      <c r="S550" s="901">
        <f t="shared" si="198"/>
        <v>0</v>
      </c>
    </row>
    <row r="551" spans="1:19" s="820" customFormat="1" ht="51" x14ac:dyDescent="0.2">
      <c r="A551" s="892" t="s">
        <v>366</v>
      </c>
      <c r="B551" s="893" t="s">
        <v>268</v>
      </c>
      <c r="C551" s="892" t="s">
        <v>357</v>
      </c>
      <c r="D551" s="902">
        <v>12</v>
      </c>
      <c r="E551" s="895" t="s">
        <v>68</v>
      </c>
      <c r="F551" s="892"/>
      <c r="G551" s="896"/>
      <c r="H551" s="903"/>
      <c r="I551" s="898">
        <v>0</v>
      </c>
      <c r="J551" s="899">
        <v>55000</v>
      </c>
      <c r="K551" s="899"/>
      <c r="L551" s="898"/>
      <c r="M551" s="898"/>
      <c r="N551" s="899"/>
      <c r="O551" s="899"/>
      <c r="P551" s="900">
        <f t="shared" si="199"/>
        <v>55000</v>
      </c>
      <c r="Q551" s="901">
        <f t="shared" si="196"/>
        <v>55000</v>
      </c>
      <c r="R551" s="901">
        <f t="shared" si="197"/>
        <v>55000</v>
      </c>
      <c r="S551" s="901">
        <f t="shared" si="198"/>
        <v>0</v>
      </c>
    </row>
    <row r="552" spans="1:19" s="820" customFormat="1" ht="51" x14ac:dyDescent="0.2">
      <c r="A552" s="904" t="s">
        <v>367</v>
      </c>
      <c r="B552" s="905" t="s">
        <v>22</v>
      </c>
      <c r="C552" s="904" t="s">
        <v>357</v>
      </c>
      <c r="D552" s="906">
        <v>10</v>
      </c>
      <c r="E552" s="907" t="s">
        <v>68</v>
      </c>
      <c r="F552" s="904"/>
      <c r="G552" s="908"/>
      <c r="H552" s="909"/>
      <c r="I552" s="910">
        <v>30000</v>
      </c>
      <c r="J552" s="899">
        <v>0</v>
      </c>
      <c r="K552" s="899">
        <v>0</v>
      </c>
      <c r="L552" s="898"/>
      <c r="M552" s="898"/>
      <c r="N552" s="899"/>
      <c r="O552" s="899"/>
      <c r="P552" s="900">
        <f t="shared" si="199"/>
        <v>30000</v>
      </c>
      <c r="Q552" s="901">
        <f t="shared" si="196"/>
        <v>30000</v>
      </c>
      <c r="R552" s="901">
        <f t="shared" si="197"/>
        <v>30000</v>
      </c>
      <c r="S552" s="901">
        <f t="shared" si="198"/>
        <v>0</v>
      </c>
    </row>
    <row r="553" spans="1:19" s="820" customFormat="1" ht="51" x14ac:dyDescent="0.2">
      <c r="A553" s="904" t="s">
        <v>368</v>
      </c>
      <c r="B553" s="905" t="s">
        <v>22</v>
      </c>
      <c r="C553" s="904" t="s">
        <v>357</v>
      </c>
      <c r="D553" s="906">
        <v>10</v>
      </c>
      <c r="E553" s="907" t="s">
        <v>68</v>
      </c>
      <c r="F553" s="904"/>
      <c r="G553" s="908"/>
      <c r="H553" s="909"/>
      <c r="I553" s="910">
        <v>30000</v>
      </c>
      <c r="J553" s="899">
        <v>0</v>
      </c>
      <c r="K553" s="899">
        <v>0</v>
      </c>
      <c r="L553" s="898"/>
      <c r="M553" s="898"/>
      <c r="N553" s="899"/>
      <c r="O553" s="899"/>
      <c r="P553" s="900">
        <f t="shared" si="199"/>
        <v>30000</v>
      </c>
      <c r="Q553" s="901">
        <f t="shared" si="196"/>
        <v>30000</v>
      </c>
      <c r="R553" s="901">
        <f t="shared" si="197"/>
        <v>30000</v>
      </c>
      <c r="S553" s="901">
        <f t="shared" si="198"/>
        <v>0</v>
      </c>
    </row>
    <row r="554" spans="1:19" s="820" customFormat="1" ht="51" x14ac:dyDescent="0.2">
      <c r="A554" s="892" t="s">
        <v>369</v>
      </c>
      <c r="B554" s="893" t="s">
        <v>268</v>
      </c>
      <c r="C554" s="892" t="s">
        <v>357</v>
      </c>
      <c r="D554" s="902">
        <v>10</v>
      </c>
      <c r="E554" s="895" t="s">
        <v>68</v>
      </c>
      <c r="F554" s="892"/>
      <c r="G554" s="896"/>
      <c r="H554" s="903"/>
      <c r="I554" s="898">
        <v>0</v>
      </c>
      <c r="J554" s="899">
        <v>30000</v>
      </c>
      <c r="K554" s="899"/>
      <c r="L554" s="898"/>
      <c r="M554" s="898"/>
      <c r="N554" s="899"/>
      <c r="O554" s="899"/>
      <c r="P554" s="900">
        <f t="shared" si="199"/>
        <v>30000</v>
      </c>
      <c r="Q554" s="901">
        <f t="shared" si="196"/>
        <v>30000</v>
      </c>
      <c r="R554" s="901">
        <f t="shared" si="197"/>
        <v>30000</v>
      </c>
      <c r="S554" s="901">
        <f t="shared" si="198"/>
        <v>0</v>
      </c>
    </row>
    <row r="555" spans="1:19" s="820" customFormat="1" ht="51" x14ac:dyDescent="0.2">
      <c r="A555" s="892" t="s">
        <v>370</v>
      </c>
      <c r="B555" s="893" t="s">
        <v>268</v>
      </c>
      <c r="C555" s="892" t="s">
        <v>357</v>
      </c>
      <c r="D555" s="902">
        <v>10</v>
      </c>
      <c r="E555" s="895" t="s">
        <v>68</v>
      </c>
      <c r="F555" s="892"/>
      <c r="G555" s="896"/>
      <c r="H555" s="903"/>
      <c r="I555" s="898">
        <v>0</v>
      </c>
      <c r="J555" s="899"/>
      <c r="K555" s="899">
        <v>0</v>
      </c>
      <c r="L555" s="898">
        <v>30000</v>
      </c>
      <c r="M555" s="898">
        <v>0</v>
      </c>
      <c r="N555" s="899"/>
      <c r="O555" s="899"/>
      <c r="P555" s="900">
        <f t="shared" si="199"/>
        <v>30000</v>
      </c>
      <c r="Q555" s="901">
        <f t="shared" si="196"/>
        <v>30000</v>
      </c>
      <c r="R555" s="901">
        <f t="shared" si="197"/>
        <v>30000</v>
      </c>
      <c r="S555" s="901">
        <f t="shared" si="198"/>
        <v>0</v>
      </c>
    </row>
    <row r="556" spans="1:19" s="820" customFormat="1" ht="51" x14ac:dyDescent="0.2">
      <c r="A556" s="892" t="s">
        <v>371</v>
      </c>
      <c r="B556" s="893"/>
      <c r="C556" s="892" t="s">
        <v>357</v>
      </c>
      <c r="D556" s="902">
        <v>10</v>
      </c>
      <c r="E556" s="895" t="s">
        <v>68</v>
      </c>
      <c r="F556" s="892"/>
      <c r="G556" s="896"/>
      <c r="H556" s="903"/>
      <c r="I556" s="898">
        <v>0</v>
      </c>
      <c r="J556" s="899"/>
      <c r="K556" s="899">
        <v>0</v>
      </c>
      <c r="L556" s="898"/>
      <c r="M556" s="898"/>
      <c r="N556" s="899">
        <v>35000</v>
      </c>
      <c r="O556" s="899"/>
      <c r="P556" s="900">
        <f t="shared" si="199"/>
        <v>35000</v>
      </c>
      <c r="Q556" s="901">
        <f t="shared" si="196"/>
        <v>35000</v>
      </c>
      <c r="R556" s="901">
        <f t="shared" si="197"/>
        <v>35000</v>
      </c>
      <c r="S556" s="901">
        <f t="shared" si="198"/>
        <v>0</v>
      </c>
    </row>
    <row r="557" spans="1:19" s="820" customFormat="1" ht="51" x14ac:dyDescent="0.2">
      <c r="A557" s="892" t="s">
        <v>372</v>
      </c>
      <c r="B557" s="893"/>
      <c r="C557" s="892" t="s">
        <v>357</v>
      </c>
      <c r="D557" s="902">
        <v>10</v>
      </c>
      <c r="E557" s="895" t="s">
        <v>68</v>
      </c>
      <c r="F557" s="892"/>
      <c r="G557" s="896"/>
      <c r="H557" s="903"/>
      <c r="I557" s="898">
        <v>0</v>
      </c>
      <c r="J557" s="899"/>
      <c r="K557" s="899">
        <v>0</v>
      </c>
      <c r="L557" s="898"/>
      <c r="M557" s="898"/>
      <c r="N557" s="899">
        <v>30000</v>
      </c>
      <c r="O557" s="899"/>
      <c r="P557" s="900">
        <f t="shared" si="199"/>
        <v>30000</v>
      </c>
      <c r="Q557" s="901">
        <f t="shared" si="196"/>
        <v>30000</v>
      </c>
      <c r="R557" s="901">
        <f t="shared" si="197"/>
        <v>30000</v>
      </c>
      <c r="S557" s="901">
        <f t="shared" si="198"/>
        <v>0</v>
      </c>
    </row>
    <row r="558" spans="1:19" s="820" customFormat="1" ht="51" x14ac:dyDescent="0.2">
      <c r="A558" s="892" t="s">
        <v>373</v>
      </c>
      <c r="B558" s="893"/>
      <c r="C558" s="892" t="s">
        <v>357</v>
      </c>
      <c r="D558" s="902">
        <v>12</v>
      </c>
      <c r="E558" s="895" t="s">
        <v>68</v>
      </c>
      <c r="F558" s="892"/>
      <c r="G558" s="896"/>
      <c r="H558" s="903"/>
      <c r="I558" s="898">
        <v>0</v>
      </c>
      <c r="J558" s="899"/>
      <c r="K558" s="899">
        <v>0</v>
      </c>
      <c r="L558" s="898"/>
      <c r="M558" s="898"/>
      <c r="N558" s="899">
        <v>40000</v>
      </c>
      <c r="O558" s="899"/>
      <c r="P558" s="900">
        <f t="shared" si="199"/>
        <v>40000</v>
      </c>
      <c r="Q558" s="901">
        <f t="shared" si="196"/>
        <v>40000</v>
      </c>
      <c r="R558" s="901">
        <f t="shared" si="197"/>
        <v>40000</v>
      </c>
      <c r="S558" s="901">
        <f t="shared" si="198"/>
        <v>0</v>
      </c>
    </row>
    <row r="559" spans="1:19" s="820" customFormat="1" ht="51" x14ac:dyDescent="0.2">
      <c r="A559" s="904" t="s">
        <v>374</v>
      </c>
      <c r="B559" s="905"/>
      <c r="C559" s="904" t="s">
        <v>357</v>
      </c>
      <c r="D559" s="906">
        <v>8</v>
      </c>
      <c r="E559" s="907" t="s">
        <v>68</v>
      </c>
      <c r="F559" s="904"/>
      <c r="G559" s="908"/>
      <c r="H559" s="909"/>
      <c r="I559" s="910">
        <v>8000</v>
      </c>
      <c r="J559" s="899"/>
      <c r="K559" s="899">
        <v>0</v>
      </c>
      <c r="L559" s="898"/>
      <c r="M559" s="898"/>
      <c r="N559" s="899"/>
      <c r="O559" s="899"/>
      <c r="P559" s="900">
        <f t="shared" si="199"/>
        <v>8000</v>
      </c>
      <c r="Q559" s="901">
        <f t="shared" si="196"/>
        <v>8000</v>
      </c>
      <c r="R559" s="901">
        <f t="shared" si="197"/>
        <v>8000</v>
      </c>
      <c r="S559" s="901">
        <f t="shared" si="198"/>
        <v>0</v>
      </c>
    </row>
    <row r="560" spans="1:19" s="820" customFormat="1" ht="51" x14ac:dyDescent="0.2">
      <c r="A560" s="892" t="s">
        <v>375</v>
      </c>
      <c r="B560" s="893"/>
      <c r="C560" s="892" t="s">
        <v>357</v>
      </c>
      <c r="D560" s="902">
        <v>10</v>
      </c>
      <c r="E560" s="895" t="s">
        <v>68</v>
      </c>
      <c r="F560" s="892"/>
      <c r="G560" s="896"/>
      <c r="H560" s="903"/>
      <c r="I560" s="898">
        <v>0</v>
      </c>
      <c r="J560" s="899"/>
      <c r="K560" s="899">
        <v>0</v>
      </c>
      <c r="L560" s="898">
        <v>25000</v>
      </c>
      <c r="M560" s="898"/>
      <c r="N560" s="899">
        <v>30000</v>
      </c>
      <c r="O560" s="899"/>
      <c r="P560" s="900">
        <f t="shared" si="199"/>
        <v>55000</v>
      </c>
      <c r="Q560" s="901">
        <f t="shared" si="196"/>
        <v>55000</v>
      </c>
      <c r="R560" s="901">
        <f t="shared" si="197"/>
        <v>55000</v>
      </c>
      <c r="S560" s="901">
        <f t="shared" si="198"/>
        <v>0</v>
      </c>
    </row>
    <row r="561" spans="1:19" s="820" customFormat="1" ht="51" x14ac:dyDescent="0.2">
      <c r="A561" s="892" t="s">
        <v>376</v>
      </c>
      <c r="B561" s="893"/>
      <c r="C561" s="892" t="s">
        <v>357</v>
      </c>
      <c r="D561" s="894">
        <v>12</v>
      </c>
      <c r="E561" s="895" t="s">
        <v>68</v>
      </c>
      <c r="F561" s="892"/>
      <c r="G561" s="896"/>
      <c r="H561" s="897"/>
      <c r="I561" s="898"/>
      <c r="J561" s="899"/>
      <c r="K561" s="899">
        <v>0</v>
      </c>
      <c r="L561" s="898"/>
      <c r="M561" s="898"/>
      <c r="N561" s="899">
        <v>14000</v>
      </c>
      <c r="O561" s="899"/>
      <c r="P561" s="900">
        <f t="shared" si="199"/>
        <v>14000</v>
      </c>
      <c r="Q561" s="901">
        <f t="shared" si="196"/>
        <v>14000</v>
      </c>
      <c r="R561" s="901">
        <f t="shared" si="197"/>
        <v>14000</v>
      </c>
      <c r="S561" s="901">
        <f t="shared" si="198"/>
        <v>0</v>
      </c>
    </row>
    <row r="562" spans="1:19" s="820" customFormat="1" ht="51" x14ac:dyDescent="0.2">
      <c r="A562" s="892" t="s">
        <v>377</v>
      </c>
      <c r="B562" s="893"/>
      <c r="C562" s="892" t="s">
        <v>357</v>
      </c>
      <c r="D562" s="902">
        <v>10</v>
      </c>
      <c r="E562" s="895" t="s">
        <v>68</v>
      </c>
      <c r="F562" s="892"/>
      <c r="G562" s="896"/>
      <c r="H562" s="903"/>
      <c r="I562" s="898">
        <v>0</v>
      </c>
      <c r="J562" s="899"/>
      <c r="K562" s="899">
        <v>0</v>
      </c>
      <c r="L562" s="898"/>
      <c r="M562" s="898"/>
      <c r="N562" s="899">
        <v>25000</v>
      </c>
      <c r="O562" s="899"/>
      <c r="P562" s="900">
        <f t="shared" si="199"/>
        <v>25000</v>
      </c>
      <c r="Q562" s="901">
        <f t="shared" si="196"/>
        <v>25000</v>
      </c>
      <c r="R562" s="901">
        <f t="shared" si="197"/>
        <v>25000</v>
      </c>
      <c r="S562" s="901">
        <f t="shared" si="198"/>
        <v>0</v>
      </c>
    </row>
    <row r="563" spans="1:19" s="820" customFormat="1" ht="51" x14ac:dyDescent="0.2">
      <c r="A563" s="892" t="s">
        <v>378</v>
      </c>
      <c r="B563" s="893" t="s">
        <v>268</v>
      </c>
      <c r="C563" s="892" t="s">
        <v>357</v>
      </c>
      <c r="D563" s="902">
        <v>10</v>
      </c>
      <c r="E563" s="895" t="s">
        <v>68</v>
      </c>
      <c r="F563" s="892"/>
      <c r="G563" s="896"/>
      <c r="H563" s="903"/>
      <c r="I563" s="898">
        <v>0</v>
      </c>
      <c r="J563" s="899"/>
      <c r="K563" s="899">
        <v>30000</v>
      </c>
      <c r="L563" s="898">
        <v>0</v>
      </c>
      <c r="M563" s="898"/>
      <c r="N563" s="899"/>
      <c r="O563" s="899"/>
      <c r="P563" s="900">
        <f t="shared" si="199"/>
        <v>30000</v>
      </c>
      <c r="Q563" s="901">
        <f t="shared" si="196"/>
        <v>30000</v>
      </c>
      <c r="R563" s="901">
        <f t="shared" si="197"/>
        <v>30000</v>
      </c>
      <c r="S563" s="901">
        <f t="shared" si="198"/>
        <v>0</v>
      </c>
    </row>
    <row r="564" spans="1:19" s="820" customFormat="1" ht="51" x14ac:dyDescent="0.2">
      <c r="A564" s="892" t="s">
        <v>379</v>
      </c>
      <c r="B564" s="893"/>
      <c r="C564" s="892" t="s">
        <v>357</v>
      </c>
      <c r="D564" s="902">
        <v>10</v>
      </c>
      <c r="E564" s="895" t="s">
        <v>68</v>
      </c>
      <c r="F564" s="892"/>
      <c r="G564" s="896"/>
      <c r="H564" s="903"/>
      <c r="I564" s="898">
        <v>0</v>
      </c>
      <c r="J564" s="899"/>
      <c r="K564" s="899">
        <v>0</v>
      </c>
      <c r="L564" s="898"/>
      <c r="M564" s="898"/>
      <c r="N564" s="899">
        <v>50000</v>
      </c>
      <c r="O564" s="899"/>
      <c r="P564" s="900">
        <f t="shared" si="199"/>
        <v>50000</v>
      </c>
      <c r="Q564" s="901">
        <f t="shared" si="196"/>
        <v>50000</v>
      </c>
      <c r="R564" s="901">
        <f t="shared" si="197"/>
        <v>50000</v>
      </c>
      <c r="S564" s="901">
        <f t="shared" si="198"/>
        <v>0</v>
      </c>
    </row>
    <row r="565" spans="1:19" s="820" customFormat="1" ht="51" x14ac:dyDescent="0.2">
      <c r="A565" s="892" t="s">
        <v>380</v>
      </c>
      <c r="B565" s="893"/>
      <c r="C565" s="892" t="s">
        <v>357</v>
      </c>
      <c r="D565" s="902">
        <v>12</v>
      </c>
      <c r="E565" s="895" t="s">
        <v>68</v>
      </c>
      <c r="F565" s="892"/>
      <c r="G565" s="896"/>
      <c r="H565" s="903"/>
      <c r="I565" s="898">
        <v>0</v>
      </c>
      <c r="J565" s="899"/>
      <c r="K565" s="899">
        <v>0</v>
      </c>
      <c r="L565" s="898"/>
      <c r="M565" s="898"/>
      <c r="N565" s="899">
        <v>35000</v>
      </c>
      <c r="O565" s="899"/>
      <c r="P565" s="900">
        <f t="shared" si="199"/>
        <v>35000</v>
      </c>
      <c r="Q565" s="901">
        <f t="shared" si="196"/>
        <v>35000</v>
      </c>
      <c r="R565" s="901">
        <f t="shared" si="197"/>
        <v>35000</v>
      </c>
      <c r="S565" s="901">
        <f t="shared" si="198"/>
        <v>0</v>
      </c>
    </row>
    <row r="566" spans="1:19" s="820" customFormat="1" ht="51" x14ac:dyDescent="0.2">
      <c r="A566" s="892" t="s">
        <v>381</v>
      </c>
      <c r="B566" s="893"/>
      <c r="C566" s="892" t="s">
        <v>357</v>
      </c>
      <c r="D566" s="894">
        <v>10</v>
      </c>
      <c r="E566" s="895" t="s">
        <v>68</v>
      </c>
      <c r="F566" s="892"/>
      <c r="G566" s="896"/>
      <c r="H566" s="897"/>
      <c r="I566" s="898"/>
      <c r="J566" s="899"/>
      <c r="K566" s="899">
        <v>0</v>
      </c>
      <c r="L566" s="898"/>
      <c r="M566" s="898"/>
      <c r="N566" s="899"/>
      <c r="O566" s="899"/>
      <c r="P566" s="900">
        <f t="shared" si="199"/>
        <v>0</v>
      </c>
      <c r="Q566" s="901">
        <f t="shared" si="196"/>
        <v>0</v>
      </c>
      <c r="R566" s="901">
        <f t="shared" si="197"/>
        <v>0</v>
      </c>
      <c r="S566" s="901">
        <f t="shared" si="198"/>
        <v>0</v>
      </c>
    </row>
    <row r="567" spans="1:19" s="820" customFormat="1" ht="51" x14ac:dyDescent="0.2">
      <c r="A567" s="892" t="s">
        <v>382</v>
      </c>
      <c r="B567" s="893"/>
      <c r="C567" s="892" t="s">
        <v>357</v>
      </c>
      <c r="D567" s="902">
        <v>12</v>
      </c>
      <c r="E567" s="895" t="s">
        <v>68</v>
      </c>
      <c r="F567" s="892"/>
      <c r="G567" s="896"/>
      <c r="H567" s="903"/>
      <c r="I567" s="898">
        <v>0</v>
      </c>
      <c r="J567" s="899"/>
      <c r="K567" s="899">
        <v>0</v>
      </c>
      <c r="L567" s="898"/>
      <c r="M567" s="898"/>
      <c r="N567" s="899">
        <v>20000</v>
      </c>
      <c r="O567" s="899"/>
      <c r="P567" s="900">
        <f t="shared" si="199"/>
        <v>20000</v>
      </c>
      <c r="Q567" s="901">
        <f t="shared" si="196"/>
        <v>20000</v>
      </c>
      <c r="R567" s="901">
        <f t="shared" si="197"/>
        <v>20000</v>
      </c>
      <c r="S567" s="901">
        <f t="shared" si="198"/>
        <v>0</v>
      </c>
    </row>
    <row r="568" spans="1:19" s="820" customFormat="1" ht="51" x14ac:dyDescent="0.2">
      <c r="A568" s="892" t="s">
        <v>383</v>
      </c>
      <c r="B568" s="893"/>
      <c r="C568" s="892" t="s">
        <v>357</v>
      </c>
      <c r="D568" s="902">
        <v>12</v>
      </c>
      <c r="E568" s="895" t="s">
        <v>68</v>
      </c>
      <c r="F568" s="892"/>
      <c r="G568" s="896"/>
      <c r="H568" s="903"/>
      <c r="I568" s="898">
        <v>0</v>
      </c>
      <c r="J568" s="899"/>
      <c r="K568" s="899">
        <v>0</v>
      </c>
      <c r="L568" s="898"/>
      <c r="M568" s="898"/>
      <c r="N568" s="899">
        <v>20000</v>
      </c>
      <c r="O568" s="899"/>
      <c r="P568" s="900">
        <f t="shared" si="199"/>
        <v>20000</v>
      </c>
      <c r="Q568" s="901">
        <f t="shared" si="196"/>
        <v>20000</v>
      </c>
      <c r="R568" s="901">
        <f t="shared" si="197"/>
        <v>20000</v>
      </c>
      <c r="S568" s="901">
        <f t="shared" si="198"/>
        <v>0</v>
      </c>
    </row>
    <row r="569" spans="1:19" s="820" customFormat="1" ht="51" x14ac:dyDescent="0.2">
      <c r="A569" s="892" t="s">
        <v>384</v>
      </c>
      <c r="B569" s="893"/>
      <c r="C569" s="892" t="s">
        <v>357</v>
      </c>
      <c r="D569" s="902">
        <v>10</v>
      </c>
      <c r="E569" s="895" t="s">
        <v>68</v>
      </c>
      <c r="F569" s="892"/>
      <c r="G569" s="896"/>
      <c r="H569" s="903"/>
      <c r="I569" s="898">
        <v>0</v>
      </c>
      <c r="J569" s="899"/>
      <c r="K569" s="899">
        <v>0</v>
      </c>
      <c r="L569" s="898"/>
      <c r="M569" s="898"/>
      <c r="N569" s="899">
        <v>25000</v>
      </c>
      <c r="O569" s="899"/>
      <c r="P569" s="900">
        <f t="shared" si="199"/>
        <v>25000</v>
      </c>
      <c r="Q569" s="901">
        <f t="shared" si="196"/>
        <v>25000</v>
      </c>
      <c r="R569" s="901">
        <f t="shared" si="197"/>
        <v>25000</v>
      </c>
      <c r="S569" s="901">
        <f t="shared" si="198"/>
        <v>0</v>
      </c>
    </row>
    <row r="570" spans="1:19" s="820" customFormat="1" ht="51" x14ac:dyDescent="0.2">
      <c r="A570" s="892" t="s">
        <v>385</v>
      </c>
      <c r="B570" s="893"/>
      <c r="C570" s="892" t="s">
        <v>357</v>
      </c>
      <c r="D570" s="902">
        <v>8</v>
      </c>
      <c r="E570" s="895" t="s">
        <v>68</v>
      </c>
      <c r="F570" s="892"/>
      <c r="G570" s="896"/>
      <c r="H570" s="903"/>
      <c r="I570" s="898">
        <v>0</v>
      </c>
      <c r="J570" s="899"/>
      <c r="K570" s="899">
        <v>0</v>
      </c>
      <c r="L570" s="898"/>
      <c r="M570" s="898"/>
      <c r="N570" s="899">
        <v>20000</v>
      </c>
      <c r="O570" s="899"/>
      <c r="P570" s="900">
        <f t="shared" si="199"/>
        <v>20000</v>
      </c>
      <c r="Q570" s="901">
        <f t="shared" si="196"/>
        <v>20000</v>
      </c>
      <c r="R570" s="901">
        <f t="shared" si="197"/>
        <v>20000</v>
      </c>
      <c r="S570" s="901">
        <f t="shared" si="198"/>
        <v>0</v>
      </c>
    </row>
    <row r="571" spans="1:19" s="820" customFormat="1" ht="51" x14ac:dyDescent="0.2">
      <c r="A571" s="904" t="s">
        <v>386</v>
      </c>
      <c r="B571" s="905"/>
      <c r="C571" s="904" t="s">
        <v>357</v>
      </c>
      <c r="D571" s="906">
        <v>8</v>
      </c>
      <c r="E571" s="907" t="s">
        <v>68</v>
      </c>
      <c r="F571" s="904"/>
      <c r="G571" s="908"/>
      <c r="H571" s="909"/>
      <c r="I571" s="910">
        <v>130000</v>
      </c>
      <c r="J571" s="899"/>
      <c r="K571" s="899">
        <v>0</v>
      </c>
      <c r="L571" s="898"/>
      <c r="M571" s="898"/>
      <c r="N571" s="899"/>
      <c r="O571" s="899"/>
      <c r="P571" s="900">
        <f t="shared" si="199"/>
        <v>130000</v>
      </c>
      <c r="Q571" s="901">
        <f t="shared" si="196"/>
        <v>130000</v>
      </c>
      <c r="R571" s="901">
        <f t="shared" si="197"/>
        <v>130000</v>
      </c>
      <c r="S571" s="901">
        <f t="shared" si="198"/>
        <v>0</v>
      </c>
    </row>
    <row r="572" spans="1:19" s="820" customFormat="1" ht="51" x14ac:dyDescent="0.2">
      <c r="A572" s="892" t="s">
        <v>387</v>
      </c>
      <c r="B572" s="893"/>
      <c r="C572" s="892" t="s">
        <v>357</v>
      </c>
      <c r="D572" s="902">
        <v>8</v>
      </c>
      <c r="E572" s="895" t="s">
        <v>68</v>
      </c>
      <c r="F572" s="892"/>
      <c r="G572" s="896"/>
      <c r="H572" s="903"/>
      <c r="I572" s="898">
        <v>0</v>
      </c>
      <c r="J572" s="899"/>
      <c r="K572" s="899">
        <v>0</v>
      </c>
      <c r="L572" s="898"/>
      <c r="M572" s="898"/>
      <c r="N572" s="899">
        <v>130000</v>
      </c>
      <c r="O572" s="899"/>
      <c r="P572" s="900">
        <f t="shared" si="199"/>
        <v>130000</v>
      </c>
      <c r="Q572" s="901">
        <f t="shared" si="196"/>
        <v>130000</v>
      </c>
      <c r="R572" s="901">
        <f t="shared" si="197"/>
        <v>130000</v>
      </c>
      <c r="S572" s="901">
        <f t="shared" si="198"/>
        <v>0</v>
      </c>
    </row>
    <row r="573" spans="1:19" s="820" customFormat="1" ht="51" x14ac:dyDescent="0.2">
      <c r="A573" s="892" t="s">
        <v>388</v>
      </c>
      <c r="B573" s="893"/>
      <c r="C573" s="892" t="s">
        <v>357</v>
      </c>
      <c r="D573" s="894">
        <v>8</v>
      </c>
      <c r="E573" s="895" t="s">
        <v>68</v>
      </c>
      <c r="F573" s="892"/>
      <c r="G573" s="896"/>
      <c r="H573" s="897"/>
      <c r="I573" s="898"/>
      <c r="J573" s="899"/>
      <c r="K573" s="899">
        <v>0</v>
      </c>
      <c r="L573" s="898">
        <v>0</v>
      </c>
      <c r="M573" s="898"/>
      <c r="N573" s="899">
        <v>70000</v>
      </c>
      <c r="O573" s="899"/>
      <c r="P573" s="900">
        <f t="shared" si="199"/>
        <v>70000</v>
      </c>
      <c r="Q573" s="901">
        <f t="shared" si="196"/>
        <v>70000</v>
      </c>
      <c r="R573" s="901">
        <f t="shared" si="197"/>
        <v>70000</v>
      </c>
      <c r="S573" s="901">
        <f t="shared" si="198"/>
        <v>0</v>
      </c>
    </row>
    <row r="574" spans="1:19" s="820" customFormat="1" ht="51" x14ac:dyDescent="0.2">
      <c r="A574" s="892" t="s">
        <v>389</v>
      </c>
      <c r="B574" s="893" t="s">
        <v>268</v>
      </c>
      <c r="C574" s="892" t="s">
        <v>357</v>
      </c>
      <c r="D574" s="902">
        <v>8</v>
      </c>
      <c r="E574" s="895" t="s">
        <v>68</v>
      </c>
      <c r="F574" s="892"/>
      <c r="G574" s="896"/>
      <c r="H574" s="903"/>
      <c r="I574" s="898">
        <v>0</v>
      </c>
      <c r="J574" s="899"/>
      <c r="K574" s="899">
        <v>0</v>
      </c>
      <c r="L574" s="898">
        <v>0</v>
      </c>
      <c r="M574" s="898">
        <v>130000</v>
      </c>
      <c r="N574" s="899"/>
      <c r="O574" s="899"/>
      <c r="P574" s="900">
        <f t="shared" si="199"/>
        <v>130000</v>
      </c>
      <c r="Q574" s="901">
        <f t="shared" si="196"/>
        <v>130000</v>
      </c>
      <c r="R574" s="901">
        <f t="shared" si="197"/>
        <v>130000</v>
      </c>
      <c r="S574" s="901">
        <f t="shared" si="198"/>
        <v>0</v>
      </c>
    </row>
    <row r="575" spans="1:19" s="820" customFormat="1" ht="51" x14ac:dyDescent="0.2">
      <c r="A575" s="892" t="s">
        <v>390</v>
      </c>
      <c r="B575" s="893" t="s">
        <v>268</v>
      </c>
      <c r="C575" s="892" t="s">
        <v>357</v>
      </c>
      <c r="D575" s="902">
        <v>10</v>
      </c>
      <c r="E575" s="895" t="s">
        <v>68</v>
      </c>
      <c r="F575" s="892"/>
      <c r="G575" s="896"/>
      <c r="H575" s="903"/>
      <c r="I575" s="898">
        <v>0</v>
      </c>
      <c r="J575" s="899">
        <v>0</v>
      </c>
      <c r="K575" s="899">
        <v>175000</v>
      </c>
      <c r="L575" s="898"/>
      <c r="M575" s="898"/>
      <c r="N575" s="899"/>
      <c r="O575" s="899"/>
      <c r="P575" s="900">
        <f t="shared" si="199"/>
        <v>175000</v>
      </c>
      <c r="Q575" s="901">
        <f t="shared" si="196"/>
        <v>175000</v>
      </c>
      <c r="R575" s="901">
        <f t="shared" si="197"/>
        <v>175000</v>
      </c>
      <c r="S575" s="901">
        <f t="shared" si="198"/>
        <v>0</v>
      </c>
    </row>
    <row r="576" spans="1:19" s="820" customFormat="1" ht="51" x14ac:dyDescent="0.2">
      <c r="A576" s="892" t="s">
        <v>391</v>
      </c>
      <c r="B576" s="893" t="s">
        <v>268</v>
      </c>
      <c r="C576" s="892" t="s">
        <v>357</v>
      </c>
      <c r="D576" s="902">
        <v>10</v>
      </c>
      <c r="E576" s="895" t="s">
        <v>68</v>
      </c>
      <c r="F576" s="892"/>
      <c r="G576" s="896"/>
      <c r="H576" s="903"/>
      <c r="I576" s="898">
        <v>0</v>
      </c>
      <c r="J576" s="899"/>
      <c r="K576" s="899">
        <v>0</v>
      </c>
      <c r="L576" s="898"/>
      <c r="M576" s="898"/>
      <c r="N576" s="899">
        <v>25000</v>
      </c>
      <c r="O576" s="899"/>
      <c r="P576" s="900">
        <f t="shared" si="199"/>
        <v>25000</v>
      </c>
      <c r="Q576" s="901">
        <f t="shared" si="196"/>
        <v>25000</v>
      </c>
      <c r="R576" s="901">
        <f t="shared" si="197"/>
        <v>25000</v>
      </c>
      <c r="S576" s="901">
        <f t="shared" si="198"/>
        <v>0</v>
      </c>
    </row>
    <row r="577" spans="1:19" s="820" customFormat="1" ht="51" x14ac:dyDescent="0.2">
      <c r="A577" s="904" t="s">
        <v>392</v>
      </c>
      <c r="B577" s="905" t="s">
        <v>22</v>
      </c>
      <c r="C577" s="904" t="s">
        <v>357</v>
      </c>
      <c r="D577" s="906">
        <v>10</v>
      </c>
      <c r="E577" s="907" t="s">
        <v>68</v>
      </c>
      <c r="F577" s="904"/>
      <c r="G577" s="908"/>
      <c r="H577" s="909"/>
      <c r="I577" s="910">
        <v>56000</v>
      </c>
      <c r="J577" s="899">
        <v>0</v>
      </c>
      <c r="K577" s="899">
        <v>0</v>
      </c>
      <c r="L577" s="898"/>
      <c r="M577" s="898"/>
      <c r="N577" s="899"/>
      <c r="O577" s="899"/>
      <c r="P577" s="900">
        <f t="shared" si="199"/>
        <v>56000</v>
      </c>
      <c r="Q577" s="901">
        <f t="shared" si="196"/>
        <v>56000</v>
      </c>
      <c r="R577" s="901">
        <f t="shared" si="197"/>
        <v>56000</v>
      </c>
      <c r="S577" s="901">
        <f t="shared" si="198"/>
        <v>0</v>
      </c>
    </row>
    <row r="578" spans="1:19" s="820" customFormat="1" ht="51" x14ac:dyDescent="0.2">
      <c r="A578" s="892" t="s">
        <v>393</v>
      </c>
      <c r="B578" s="893"/>
      <c r="C578" s="892" t="s">
        <v>357</v>
      </c>
      <c r="D578" s="902">
        <v>8</v>
      </c>
      <c r="E578" s="895" t="s">
        <v>68</v>
      </c>
      <c r="F578" s="892"/>
      <c r="G578" s="896"/>
      <c r="H578" s="903"/>
      <c r="I578" s="898">
        <v>0</v>
      </c>
      <c r="J578" s="899"/>
      <c r="K578" s="899">
        <v>0</v>
      </c>
      <c r="L578" s="898"/>
      <c r="M578" s="898"/>
      <c r="N578" s="899">
        <v>25000</v>
      </c>
      <c r="O578" s="899"/>
      <c r="P578" s="900">
        <f t="shared" si="199"/>
        <v>25000</v>
      </c>
      <c r="Q578" s="901">
        <f t="shared" si="196"/>
        <v>25000</v>
      </c>
      <c r="R578" s="901">
        <f t="shared" si="197"/>
        <v>25000</v>
      </c>
      <c r="S578" s="901">
        <f t="shared" si="198"/>
        <v>0</v>
      </c>
    </row>
    <row r="579" spans="1:19" s="820" customFormat="1" ht="51" x14ac:dyDescent="0.2">
      <c r="A579" s="892" t="s">
        <v>394</v>
      </c>
      <c r="B579" s="893" t="s">
        <v>268</v>
      </c>
      <c r="C579" s="892" t="s">
        <v>357</v>
      </c>
      <c r="D579" s="902">
        <v>8</v>
      </c>
      <c r="E579" s="895" t="s">
        <v>68</v>
      </c>
      <c r="F579" s="892"/>
      <c r="G579" s="896"/>
      <c r="H579" s="903"/>
      <c r="I579" s="898">
        <v>0</v>
      </c>
      <c r="J579" s="899"/>
      <c r="K579" s="899">
        <v>70000</v>
      </c>
      <c r="L579" s="898">
        <v>0</v>
      </c>
      <c r="M579" s="898"/>
      <c r="N579" s="899"/>
      <c r="O579" s="899"/>
      <c r="P579" s="900">
        <f t="shared" si="199"/>
        <v>70000</v>
      </c>
      <c r="Q579" s="901">
        <f t="shared" si="196"/>
        <v>70000</v>
      </c>
      <c r="R579" s="901">
        <f t="shared" si="197"/>
        <v>70000</v>
      </c>
      <c r="S579" s="901">
        <f t="shared" si="198"/>
        <v>0</v>
      </c>
    </row>
    <row r="580" spans="1:19" s="820" customFormat="1" ht="51" x14ac:dyDescent="0.2">
      <c r="A580" s="892" t="s">
        <v>395</v>
      </c>
      <c r="B580" s="893"/>
      <c r="C580" s="892" t="s">
        <v>357</v>
      </c>
      <c r="D580" s="902">
        <v>12</v>
      </c>
      <c r="E580" s="895" t="s">
        <v>68</v>
      </c>
      <c r="F580" s="892"/>
      <c r="G580" s="896"/>
      <c r="H580" s="903"/>
      <c r="I580" s="898">
        <v>0</v>
      </c>
      <c r="J580" s="899"/>
      <c r="K580" s="899">
        <v>0</v>
      </c>
      <c r="L580" s="898"/>
      <c r="M580" s="898"/>
      <c r="N580" s="899">
        <v>10000</v>
      </c>
      <c r="O580" s="899"/>
      <c r="P580" s="900">
        <f t="shared" si="199"/>
        <v>10000</v>
      </c>
      <c r="Q580" s="901">
        <f t="shared" si="196"/>
        <v>10000</v>
      </c>
      <c r="R580" s="901">
        <f t="shared" si="197"/>
        <v>10000</v>
      </c>
      <c r="S580" s="901">
        <f t="shared" si="198"/>
        <v>0</v>
      </c>
    </row>
    <row r="581" spans="1:19" s="820" customFormat="1" ht="51" x14ac:dyDescent="0.2">
      <c r="A581" s="892" t="s">
        <v>396</v>
      </c>
      <c r="B581" s="893"/>
      <c r="C581" s="892" t="s">
        <v>357</v>
      </c>
      <c r="D581" s="902">
        <v>12</v>
      </c>
      <c r="E581" s="895" t="s">
        <v>68</v>
      </c>
      <c r="F581" s="892"/>
      <c r="G581" s="896"/>
      <c r="H581" s="903"/>
      <c r="I581" s="898">
        <v>0</v>
      </c>
      <c r="J581" s="899"/>
      <c r="K581" s="899">
        <v>0</v>
      </c>
      <c r="L581" s="898"/>
      <c r="M581" s="898"/>
      <c r="N581" s="899">
        <v>8000</v>
      </c>
      <c r="O581" s="899"/>
      <c r="P581" s="900">
        <f t="shared" si="199"/>
        <v>8000</v>
      </c>
      <c r="Q581" s="901">
        <f t="shared" si="196"/>
        <v>8000</v>
      </c>
      <c r="R581" s="901">
        <f t="shared" si="197"/>
        <v>8000</v>
      </c>
      <c r="S581" s="901">
        <f t="shared" si="198"/>
        <v>0</v>
      </c>
    </row>
    <row r="582" spans="1:19" s="820" customFormat="1" ht="51" x14ac:dyDescent="0.2">
      <c r="A582" s="892" t="s">
        <v>397</v>
      </c>
      <c r="B582" s="893"/>
      <c r="C582" s="892" t="s">
        <v>357</v>
      </c>
      <c r="D582" s="902">
        <v>12</v>
      </c>
      <c r="E582" s="895" t="s">
        <v>68</v>
      </c>
      <c r="F582" s="892"/>
      <c r="G582" s="896"/>
      <c r="H582" s="903"/>
      <c r="I582" s="898">
        <v>0</v>
      </c>
      <c r="J582" s="899"/>
      <c r="K582" s="899">
        <v>0</v>
      </c>
      <c r="L582" s="898"/>
      <c r="M582" s="898"/>
      <c r="N582" s="899">
        <v>8000</v>
      </c>
      <c r="O582" s="899"/>
      <c r="P582" s="900">
        <f t="shared" si="199"/>
        <v>8000</v>
      </c>
      <c r="Q582" s="901">
        <f t="shared" si="196"/>
        <v>8000</v>
      </c>
      <c r="R582" s="901">
        <f t="shared" si="197"/>
        <v>8000</v>
      </c>
      <c r="S582" s="901">
        <f t="shared" si="198"/>
        <v>0</v>
      </c>
    </row>
    <row r="583" spans="1:19" s="820" customFormat="1" ht="51" x14ac:dyDescent="0.2">
      <c r="A583" s="892" t="s">
        <v>398</v>
      </c>
      <c r="B583" s="893"/>
      <c r="C583" s="892" t="s">
        <v>357</v>
      </c>
      <c r="D583" s="902">
        <v>8</v>
      </c>
      <c r="E583" s="895" t="s">
        <v>68</v>
      </c>
      <c r="F583" s="892"/>
      <c r="G583" s="896"/>
      <c r="H583" s="903"/>
      <c r="I583" s="898">
        <v>0</v>
      </c>
      <c r="J583" s="899"/>
      <c r="K583" s="899">
        <v>0</v>
      </c>
      <c r="L583" s="898"/>
      <c r="M583" s="898"/>
      <c r="N583" s="899">
        <v>25000</v>
      </c>
      <c r="O583" s="899"/>
      <c r="P583" s="900">
        <f t="shared" si="199"/>
        <v>25000</v>
      </c>
      <c r="Q583" s="901">
        <f t="shared" si="196"/>
        <v>25000</v>
      </c>
      <c r="R583" s="901">
        <f t="shared" si="197"/>
        <v>25000</v>
      </c>
      <c r="S583" s="901">
        <f t="shared" si="198"/>
        <v>0</v>
      </c>
    </row>
    <row r="584" spans="1:19" s="820" customFormat="1" ht="51" x14ac:dyDescent="0.2">
      <c r="A584" s="892" t="s">
        <v>399</v>
      </c>
      <c r="B584" s="893"/>
      <c r="C584" s="892" t="s">
        <v>357</v>
      </c>
      <c r="D584" s="902">
        <v>10</v>
      </c>
      <c r="E584" s="895" t="s">
        <v>68</v>
      </c>
      <c r="F584" s="892"/>
      <c r="G584" s="896"/>
      <c r="H584" s="903"/>
      <c r="I584" s="898">
        <v>0</v>
      </c>
      <c r="J584" s="899"/>
      <c r="K584" s="899">
        <v>0</v>
      </c>
      <c r="L584" s="898"/>
      <c r="M584" s="898"/>
      <c r="N584" s="899">
        <v>10000</v>
      </c>
      <c r="O584" s="899"/>
      <c r="P584" s="900">
        <f t="shared" si="199"/>
        <v>10000</v>
      </c>
      <c r="Q584" s="901">
        <f t="shared" si="196"/>
        <v>10000</v>
      </c>
      <c r="R584" s="901">
        <f t="shared" si="197"/>
        <v>10000</v>
      </c>
      <c r="S584" s="901">
        <f t="shared" si="198"/>
        <v>0</v>
      </c>
    </row>
    <row r="585" spans="1:19" s="820" customFormat="1" ht="51" x14ac:dyDescent="0.2">
      <c r="A585" s="892" t="s">
        <v>400</v>
      </c>
      <c r="B585" s="893"/>
      <c r="C585" s="892" t="s">
        <v>357</v>
      </c>
      <c r="D585" s="902">
        <v>12</v>
      </c>
      <c r="E585" s="895" t="s">
        <v>68</v>
      </c>
      <c r="F585" s="892"/>
      <c r="G585" s="896"/>
      <c r="H585" s="903"/>
      <c r="I585" s="898">
        <v>0</v>
      </c>
      <c r="J585" s="899"/>
      <c r="K585" s="899">
        <v>0</v>
      </c>
      <c r="L585" s="898"/>
      <c r="M585" s="898"/>
      <c r="N585" s="899">
        <v>6000</v>
      </c>
      <c r="O585" s="899"/>
      <c r="P585" s="900">
        <f t="shared" si="199"/>
        <v>6000</v>
      </c>
      <c r="Q585" s="901">
        <f t="shared" si="196"/>
        <v>6000</v>
      </c>
      <c r="R585" s="901">
        <f t="shared" si="197"/>
        <v>6000</v>
      </c>
      <c r="S585" s="901">
        <f t="shared" si="198"/>
        <v>0</v>
      </c>
    </row>
    <row r="586" spans="1:19" s="820" customFormat="1" ht="51" x14ac:dyDescent="0.2">
      <c r="A586" s="892" t="s">
        <v>401</v>
      </c>
      <c r="B586" s="893"/>
      <c r="C586" s="892" t="s">
        <v>357</v>
      </c>
      <c r="D586" s="902">
        <v>8</v>
      </c>
      <c r="E586" s="895" t="s">
        <v>68</v>
      </c>
      <c r="F586" s="892"/>
      <c r="G586" s="896"/>
      <c r="H586" s="903"/>
      <c r="I586" s="898">
        <v>0</v>
      </c>
      <c r="J586" s="899"/>
      <c r="K586" s="899">
        <v>0</v>
      </c>
      <c r="L586" s="898"/>
      <c r="M586" s="898"/>
      <c r="N586" s="899">
        <v>15000</v>
      </c>
      <c r="O586" s="899"/>
      <c r="P586" s="900">
        <f t="shared" si="199"/>
        <v>15000</v>
      </c>
      <c r="Q586" s="901">
        <f t="shared" si="196"/>
        <v>15000</v>
      </c>
      <c r="R586" s="901">
        <f t="shared" si="197"/>
        <v>15000</v>
      </c>
      <c r="S586" s="901">
        <f t="shared" si="198"/>
        <v>0</v>
      </c>
    </row>
    <row r="587" spans="1:19" s="820" customFormat="1" ht="51" x14ac:dyDescent="0.2">
      <c r="A587" s="892" t="s">
        <v>402</v>
      </c>
      <c r="B587" s="893"/>
      <c r="C587" s="892" t="s">
        <v>357</v>
      </c>
      <c r="D587" s="902">
        <v>8</v>
      </c>
      <c r="E587" s="895" t="s">
        <v>68</v>
      </c>
      <c r="F587" s="892"/>
      <c r="G587" s="896"/>
      <c r="H587" s="903"/>
      <c r="I587" s="898">
        <v>0</v>
      </c>
      <c r="J587" s="899"/>
      <c r="K587" s="899">
        <v>0</v>
      </c>
      <c r="L587" s="898"/>
      <c r="M587" s="898"/>
      <c r="N587" s="899">
        <v>8000</v>
      </c>
      <c r="O587" s="899"/>
      <c r="P587" s="900">
        <f t="shared" si="199"/>
        <v>8000</v>
      </c>
      <c r="Q587" s="901">
        <f t="shared" si="196"/>
        <v>8000</v>
      </c>
      <c r="R587" s="901">
        <f t="shared" si="197"/>
        <v>8000</v>
      </c>
      <c r="S587" s="901">
        <f t="shared" si="198"/>
        <v>0</v>
      </c>
    </row>
    <row r="588" spans="1:19" s="820" customFormat="1" ht="51" x14ac:dyDescent="0.2">
      <c r="A588" s="892" t="s">
        <v>403</v>
      </c>
      <c r="B588" s="893"/>
      <c r="C588" s="892" t="s">
        <v>357</v>
      </c>
      <c r="D588" s="902">
        <v>8</v>
      </c>
      <c r="E588" s="895" t="s">
        <v>68</v>
      </c>
      <c r="F588" s="892"/>
      <c r="G588" s="896"/>
      <c r="H588" s="903"/>
      <c r="I588" s="898">
        <v>0</v>
      </c>
      <c r="J588" s="899">
        <v>25000</v>
      </c>
      <c r="K588" s="899">
        <v>0</v>
      </c>
      <c r="L588" s="898"/>
      <c r="M588" s="898"/>
      <c r="N588" s="899">
        <v>17000</v>
      </c>
      <c r="O588" s="899"/>
      <c r="P588" s="900">
        <f t="shared" si="199"/>
        <v>42000</v>
      </c>
      <c r="Q588" s="901">
        <f t="shared" si="196"/>
        <v>42000</v>
      </c>
      <c r="R588" s="901">
        <f t="shared" si="197"/>
        <v>42000</v>
      </c>
      <c r="S588" s="901">
        <f t="shared" si="198"/>
        <v>0</v>
      </c>
    </row>
    <row r="589" spans="1:19" s="820" customFormat="1" ht="51" x14ac:dyDescent="0.2">
      <c r="A589" s="892" t="s">
        <v>404</v>
      </c>
      <c r="B589" s="893"/>
      <c r="C589" s="892" t="s">
        <v>357</v>
      </c>
      <c r="D589" s="902">
        <v>8</v>
      </c>
      <c r="E589" s="895" t="s">
        <v>68</v>
      </c>
      <c r="F589" s="892"/>
      <c r="G589" s="896"/>
      <c r="H589" s="903"/>
      <c r="I589" s="898">
        <v>0</v>
      </c>
      <c r="J589" s="899"/>
      <c r="K589" s="899">
        <v>0</v>
      </c>
      <c r="L589" s="898"/>
      <c r="M589" s="898"/>
      <c r="N589" s="899">
        <v>17000</v>
      </c>
      <c r="O589" s="899"/>
      <c r="P589" s="900">
        <f t="shared" si="199"/>
        <v>17000</v>
      </c>
      <c r="Q589" s="901">
        <f t="shared" si="196"/>
        <v>17000</v>
      </c>
      <c r="R589" s="901">
        <f t="shared" si="197"/>
        <v>17000</v>
      </c>
      <c r="S589" s="901">
        <f t="shared" si="198"/>
        <v>0</v>
      </c>
    </row>
    <row r="590" spans="1:19" s="820" customFormat="1" ht="51" x14ac:dyDescent="0.2">
      <c r="A590" s="892" t="s">
        <v>405</v>
      </c>
      <c r="B590" s="893"/>
      <c r="C590" s="892" t="s">
        <v>357</v>
      </c>
      <c r="D590" s="902">
        <v>8</v>
      </c>
      <c r="E590" s="895" t="s">
        <v>68</v>
      </c>
      <c r="F590" s="892"/>
      <c r="G590" s="896"/>
      <c r="H590" s="903"/>
      <c r="I590" s="898">
        <v>0</v>
      </c>
      <c r="J590" s="899"/>
      <c r="K590" s="899">
        <v>0</v>
      </c>
      <c r="L590" s="898"/>
      <c r="M590" s="898"/>
      <c r="N590" s="899">
        <v>35000</v>
      </c>
      <c r="O590" s="899"/>
      <c r="P590" s="900">
        <f t="shared" si="199"/>
        <v>35000</v>
      </c>
      <c r="Q590" s="901">
        <f t="shared" si="196"/>
        <v>35000</v>
      </c>
      <c r="R590" s="901">
        <f t="shared" si="197"/>
        <v>35000</v>
      </c>
      <c r="S590" s="901">
        <f t="shared" si="198"/>
        <v>0</v>
      </c>
    </row>
    <row r="591" spans="1:19" s="820" customFormat="1" ht="51" x14ac:dyDescent="0.2">
      <c r="A591" s="892" t="s">
        <v>406</v>
      </c>
      <c r="B591" s="893"/>
      <c r="C591" s="892" t="s">
        <v>357</v>
      </c>
      <c r="D591" s="902">
        <v>8</v>
      </c>
      <c r="E591" s="895" t="s">
        <v>68</v>
      </c>
      <c r="F591" s="892"/>
      <c r="G591" s="896"/>
      <c r="H591" s="903"/>
      <c r="I591" s="898">
        <v>0</v>
      </c>
      <c r="J591" s="899"/>
      <c r="K591" s="899">
        <v>0</v>
      </c>
      <c r="L591" s="898"/>
      <c r="M591" s="898"/>
      <c r="N591" s="899">
        <v>8000</v>
      </c>
      <c r="O591" s="899"/>
      <c r="P591" s="900">
        <f t="shared" si="199"/>
        <v>8000</v>
      </c>
      <c r="Q591" s="901">
        <f t="shared" si="196"/>
        <v>8000</v>
      </c>
      <c r="R591" s="901">
        <f t="shared" si="197"/>
        <v>8000</v>
      </c>
      <c r="S591" s="901">
        <f t="shared" si="198"/>
        <v>0</v>
      </c>
    </row>
    <row r="592" spans="1:19" s="820" customFormat="1" ht="51" x14ac:dyDescent="0.2">
      <c r="A592" s="892" t="s">
        <v>407</v>
      </c>
      <c r="B592" s="893"/>
      <c r="C592" s="892" t="s">
        <v>357</v>
      </c>
      <c r="D592" s="902">
        <v>8</v>
      </c>
      <c r="E592" s="895" t="s">
        <v>68</v>
      </c>
      <c r="F592" s="892"/>
      <c r="G592" s="896"/>
      <c r="H592" s="903"/>
      <c r="I592" s="898">
        <v>0</v>
      </c>
      <c r="J592" s="899"/>
      <c r="K592" s="899">
        <v>0</v>
      </c>
      <c r="L592" s="898"/>
      <c r="M592" s="898"/>
      <c r="N592" s="899">
        <v>20000</v>
      </c>
      <c r="O592" s="899"/>
      <c r="P592" s="900">
        <f t="shared" si="199"/>
        <v>20000</v>
      </c>
      <c r="Q592" s="901">
        <f t="shared" si="196"/>
        <v>20000</v>
      </c>
      <c r="R592" s="901">
        <f t="shared" si="197"/>
        <v>20000</v>
      </c>
      <c r="S592" s="901">
        <f t="shared" si="198"/>
        <v>0</v>
      </c>
    </row>
    <row r="593" spans="1:19" s="820" customFormat="1" ht="51" x14ac:dyDescent="0.2">
      <c r="A593" s="892" t="s">
        <v>408</v>
      </c>
      <c r="B593" s="893"/>
      <c r="C593" s="892" t="s">
        <v>357</v>
      </c>
      <c r="D593" s="902">
        <v>8</v>
      </c>
      <c r="E593" s="895" t="s">
        <v>68</v>
      </c>
      <c r="F593" s="892"/>
      <c r="G593" s="896"/>
      <c r="H593" s="903"/>
      <c r="I593" s="898">
        <v>0</v>
      </c>
      <c r="J593" s="899"/>
      <c r="K593" s="899">
        <v>0</v>
      </c>
      <c r="L593" s="898"/>
      <c r="M593" s="898">
        <v>100000</v>
      </c>
      <c r="N593" s="899">
        <v>0</v>
      </c>
      <c r="O593" s="899"/>
      <c r="P593" s="900">
        <f t="shared" si="199"/>
        <v>100000</v>
      </c>
      <c r="Q593" s="901">
        <f t="shared" si="196"/>
        <v>100000</v>
      </c>
      <c r="R593" s="901">
        <f t="shared" si="197"/>
        <v>100000</v>
      </c>
      <c r="S593" s="901">
        <f t="shared" si="198"/>
        <v>0</v>
      </c>
    </row>
    <row r="594" spans="1:19" s="820" customFormat="1" ht="51" x14ac:dyDescent="0.2">
      <c r="A594" s="892" t="s">
        <v>409</v>
      </c>
      <c r="B594" s="893"/>
      <c r="C594" s="892" t="s">
        <v>357</v>
      </c>
      <c r="D594" s="902">
        <v>8</v>
      </c>
      <c r="E594" s="895" t="s">
        <v>68</v>
      </c>
      <c r="F594" s="892"/>
      <c r="G594" s="896"/>
      <c r="H594" s="903"/>
      <c r="I594" s="898">
        <v>0</v>
      </c>
      <c r="J594" s="899"/>
      <c r="K594" s="899">
        <v>0</v>
      </c>
      <c r="L594" s="898"/>
      <c r="M594" s="898"/>
      <c r="N594" s="899">
        <v>70000</v>
      </c>
      <c r="O594" s="899"/>
      <c r="P594" s="900">
        <f t="shared" si="199"/>
        <v>70000</v>
      </c>
      <c r="Q594" s="901">
        <f t="shared" si="196"/>
        <v>70000</v>
      </c>
      <c r="R594" s="901">
        <f t="shared" si="197"/>
        <v>70000</v>
      </c>
      <c r="S594" s="901">
        <f t="shared" si="198"/>
        <v>0</v>
      </c>
    </row>
    <row r="595" spans="1:19" s="820" customFormat="1" ht="51" x14ac:dyDescent="0.2">
      <c r="A595" s="892" t="s">
        <v>410</v>
      </c>
      <c r="B595" s="893"/>
      <c r="C595" s="892" t="s">
        <v>357</v>
      </c>
      <c r="D595" s="902">
        <v>8</v>
      </c>
      <c r="E595" s="895" t="s">
        <v>68</v>
      </c>
      <c r="F595" s="892"/>
      <c r="G595" s="896"/>
      <c r="H595" s="903"/>
      <c r="I595" s="898">
        <v>0</v>
      </c>
      <c r="J595" s="899"/>
      <c r="K595" s="899">
        <v>0</v>
      </c>
      <c r="L595" s="898"/>
      <c r="M595" s="898"/>
      <c r="N595" s="899">
        <v>75000</v>
      </c>
      <c r="O595" s="899"/>
      <c r="P595" s="900">
        <f t="shared" si="199"/>
        <v>75000</v>
      </c>
      <c r="Q595" s="901">
        <f t="shared" si="196"/>
        <v>75000</v>
      </c>
      <c r="R595" s="901">
        <f t="shared" si="197"/>
        <v>75000</v>
      </c>
      <c r="S595" s="901">
        <f t="shared" si="198"/>
        <v>0</v>
      </c>
    </row>
    <row r="596" spans="1:19" s="820" customFormat="1" ht="51" x14ac:dyDescent="0.2">
      <c r="A596" s="892" t="s">
        <v>411</v>
      </c>
      <c r="B596" s="893" t="s">
        <v>268</v>
      </c>
      <c r="C596" s="892" t="s">
        <v>357</v>
      </c>
      <c r="D596" s="902">
        <v>8</v>
      </c>
      <c r="E596" s="895" t="s">
        <v>68</v>
      </c>
      <c r="F596" s="892"/>
      <c r="G596" s="896"/>
      <c r="H596" s="903"/>
      <c r="I596" s="898">
        <v>0</v>
      </c>
      <c r="J596" s="899"/>
      <c r="K596" s="899">
        <v>0</v>
      </c>
      <c r="L596" s="898">
        <v>70000</v>
      </c>
      <c r="M596" s="898">
        <v>0</v>
      </c>
      <c r="N596" s="899"/>
      <c r="O596" s="899"/>
      <c r="P596" s="900">
        <f t="shared" si="199"/>
        <v>70000</v>
      </c>
      <c r="Q596" s="901">
        <f t="shared" si="196"/>
        <v>70000</v>
      </c>
      <c r="R596" s="901">
        <f t="shared" si="197"/>
        <v>70000</v>
      </c>
      <c r="S596" s="901">
        <f t="shared" si="198"/>
        <v>0</v>
      </c>
    </row>
    <row r="597" spans="1:19" s="820" customFormat="1" ht="51" x14ac:dyDescent="0.2">
      <c r="A597" s="892" t="s">
        <v>412</v>
      </c>
      <c r="B597" s="893"/>
      <c r="C597" s="892" t="s">
        <v>357</v>
      </c>
      <c r="D597" s="894">
        <v>8</v>
      </c>
      <c r="E597" s="895" t="s">
        <v>68</v>
      </c>
      <c r="F597" s="892"/>
      <c r="G597" s="896"/>
      <c r="H597" s="897"/>
      <c r="I597" s="898"/>
      <c r="J597" s="899"/>
      <c r="K597" s="899">
        <v>0</v>
      </c>
      <c r="L597" s="898"/>
      <c r="M597" s="898"/>
      <c r="N597" s="899">
        <v>25000</v>
      </c>
      <c r="O597" s="899"/>
      <c r="P597" s="900">
        <f t="shared" si="199"/>
        <v>25000</v>
      </c>
      <c r="Q597" s="901">
        <f t="shared" si="196"/>
        <v>25000</v>
      </c>
      <c r="R597" s="901">
        <f t="shared" si="197"/>
        <v>25000</v>
      </c>
      <c r="S597" s="901">
        <f t="shared" si="198"/>
        <v>0</v>
      </c>
    </row>
    <row r="598" spans="1:19" s="820" customFormat="1" ht="51" x14ac:dyDescent="0.2">
      <c r="A598" s="892" t="s">
        <v>413</v>
      </c>
      <c r="B598" s="893"/>
      <c r="C598" s="892" t="s">
        <v>357</v>
      </c>
      <c r="D598" s="902">
        <v>8</v>
      </c>
      <c r="E598" s="895" t="s">
        <v>68</v>
      </c>
      <c r="F598" s="892"/>
      <c r="G598" s="896"/>
      <c r="H598" s="903"/>
      <c r="I598" s="898">
        <v>0</v>
      </c>
      <c r="J598" s="899"/>
      <c r="K598" s="899">
        <v>0</v>
      </c>
      <c r="L598" s="898">
        <v>35000</v>
      </c>
      <c r="M598" s="898"/>
      <c r="N598" s="899"/>
      <c r="O598" s="899"/>
      <c r="P598" s="900">
        <f t="shared" si="199"/>
        <v>35000</v>
      </c>
      <c r="Q598" s="901">
        <f t="shared" si="196"/>
        <v>35000</v>
      </c>
      <c r="R598" s="901">
        <f t="shared" si="197"/>
        <v>35000</v>
      </c>
      <c r="S598" s="901">
        <f t="shared" si="198"/>
        <v>0</v>
      </c>
    </row>
    <row r="599" spans="1:19" s="820" customFormat="1" ht="51" x14ac:dyDescent="0.2">
      <c r="A599" s="892" t="s">
        <v>414</v>
      </c>
      <c r="B599" s="893"/>
      <c r="C599" s="892" t="s">
        <v>357</v>
      </c>
      <c r="D599" s="902">
        <v>10</v>
      </c>
      <c r="E599" s="895" t="s">
        <v>68</v>
      </c>
      <c r="F599" s="892"/>
      <c r="G599" s="896"/>
      <c r="H599" s="903"/>
      <c r="I599" s="898">
        <v>0</v>
      </c>
      <c r="J599" s="899"/>
      <c r="K599" s="899">
        <v>0</v>
      </c>
      <c r="L599" s="898"/>
      <c r="M599" s="898"/>
      <c r="N599" s="899">
        <v>18000</v>
      </c>
      <c r="O599" s="899"/>
      <c r="P599" s="900">
        <f t="shared" si="199"/>
        <v>18000</v>
      </c>
      <c r="Q599" s="901">
        <f t="shared" si="196"/>
        <v>18000</v>
      </c>
      <c r="R599" s="901">
        <f t="shared" si="197"/>
        <v>18000</v>
      </c>
      <c r="S599" s="901">
        <f t="shared" si="198"/>
        <v>0</v>
      </c>
    </row>
    <row r="600" spans="1:19" s="820" customFormat="1" ht="51" x14ac:dyDescent="0.2">
      <c r="A600" s="892" t="s">
        <v>415</v>
      </c>
      <c r="B600" s="893"/>
      <c r="C600" s="892" t="s">
        <v>357</v>
      </c>
      <c r="D600" s="902">
        <v>8</v>
      </c>
      <c r="E600" s="895" t="s">
        <v>68</v>
      </c>
      <c r="F600" s="892"/>
      <c r="G600" s="896"/>
      <c r="H600" s="903"/>
      <c r="I600" s="898">
        <v>0</v>
      </c>
      <c r="J600" s="899"/>
      <c r="K600" s="899">
        <v>0</v>
      </c>
      <c r="L600" s="898"/>
      <c r="M600" s="898"/>
      <c r="N600" s="899">
        <v>10000</v>
      </c>
      <c r="O600" s="899"/>
      <c r="P600" s="900">
        <f t="shared" si="199"/>
        <v>10000</v>
      </c>
      <c r="Q600" s="901">
        <f t="shared" si="196"/>
        <v>10000</v>
      </c>
      <c r="R600" s="901">
        <f t="shared" si="197"/>
        <v>10000</v>
      </c>
      <c r="S600" s="901">
        <f t="shared" si="198"/>
        <v>0</v>
      </c>
    </row>
    <row r="601" spans="1:19" s="820" customFormat="1" ht="51" x14ac:dyDescent="0.2">
      <c r="A601" s="892" t="s">
        <v>301</v>
      </c>
      <c r="B601" s="893"/>
      <c r="C601" s="892" t="s">
        <v>357</v>
      </c>
      <c r="D601" s="902">
        <v>10</v>
      </c>
      <c r="E601" s="895" t="s">
        <v>68</v>
      </c>
      <c r="F601" s="892"/>
      <c r="G601" s="896"/>
      <c r="H601" s="903"/>
      <c r="I601" s="898">
        <v>0</v>
      </c>
      <c r="J601" s="899"/>
      <c r="K601" s="899">
        <v>0</v>
      </c>
      <c r="L601" s="898"/>
      <c r="M601" s="898"/>
      <c r="N601" s="899">
        <v>10000</v>
      </c>
      <c r="O601" s="899"/>
      <c r="P601" s="900">
        <f t="shared" si="199"/>
        <v>10000</v>
      </c>
      <c r="Q601" s="901">
        <f t="shared" si="196"/>
        <v>10000</v>
      </c>
      <c r="R601" s="901">
        <f t="shared" si="197"/>
        <v>10000</v>
      </c>
      <c r="S601" s="901">
        <f t="shared" si="198"/>
        <v>0</v>
      </c>
    </row>
    <row r="602" spans="1:19" s="820" customFormat="1" ht="51" x14ac:dyDescent="0.2">
      <c r="A602" s="892" t="s">
        <v>416</v>
      </c>
      <c r="B602" s="893"/>
      <c r="C602" s="892" t="s">
        <v>357</v>
      </c>
      <c r="D602" s="902">
        <v>10</v>
      </c>
      <c r="E602" s="895" t="s">
        <v>68</v>
      </c>
      <c r="F602" s="892"/>
      <c r="G602" s="896"/>
      <c r="H602" s="903"/>
      <c r="I602" s="898">
        <v>0</v>
      </c>
      <c r="J602" s="899"/>
      <c r="K602" s="899">
        <v>0</v>
      </c>
      <c r="L602" s="898"/>
      <c r="M602" s="898"/>
      <c r="N602" s="899">
        <v>8000</v>
      </c>
      <c r="O602" s="899"/>
      <c r="P602" s="900">
        <f t="shared" si="199"/>
        <v>8000</v>
      </c>
      <c r="Q602" s="901">
        <f t="shared" si="196"/>
        <v>8000</v>
      </c>
      <c r="R602" s="901">
        <f t="shared" si="197"/>
        <v>8000</v>
      </c>
      <c r="S602" s="901">
        <f t="shared" si="198"/>
        <v>0</v>
      </c>
    </row>
    <row r="603" spans="1:19" s="820" customFormat="1" ht="51" x14ac:dyDescent="0.2">
      <c r="A603" s="892" t="s">
        <v>417</v>
      </c>
      <c r="B603" s="893"/>
      <c r="C603" s="892" t="s">
        <v>357</v>
      </c>
      <c r="D603" s="902">
        <v>8</v>
      </c>
      <c r="E603" s="895" t="s">
        <v>68</v>
      </c>
      <c r="F603" s="892"/>
      <c r="G603" s="896"/>
      <c r="H603" s="903"/>
      <c r="I603" s="898">
        <v>0</v>
      </c>
      <c r="J603" s="899"/>
      <c r="K603" s="899">
        <v>0</v>
      </c>
      <c r="L603" s="898"/>
      <c r="M603" s="898"/>
      <c r="N603" s="899">
        <v>15000</v>
      </c>
      <c r="O603" s="899"/>
      <c r="P603" s="900">
        <f t="shared" si="199"/>
        <v>15000</v>
      </c>
      <c r="Q603" s="901">
        <f t="shared" si="196"/>
        <v>15000</v>
      </c>
      <c r="R603" s="901">
        <f t="shared" si="197"/>
        <v>15000</v>
      </c>
      <c r="S603" s="901">
        <f t="shared" si="198"/>
        <v>0</v>
      </c>
    </row>
    <row r="604" spans="1:19" s="820" customFormat="1" ht="51" x14ac:dyDescent="0.2">
      <c r="A604" s="892" t="s">
        <v>418</v>
      </c>
      <c r="B604" s="893"/>
      <c r="C604" s="892" t="s">
        <v>357</v>
      </c>
      <c r="D604" s="902">
        <v>8</v>
      </c>
      <c r="E604" s="895" t="s">
        <v>68</v>
      </c>
      <c r="F604" s="892"/>
      <c r="G604" s="896"/>
      <c r="H604" s="903"/>
      <c r="I604" s="898">
        <v>0</v>
      </c>
      <c r="J604" s="899"/>
      <c r="K604" s="899">
        <v>0</v>
      </c>
      <c r="L604" s="898"/>
      <c r="M604" s="898"/>
      <c r="N604" s="899">
        <v>20000</v>
      </c>
      <c r="O604" s="899"/>
      <c r="P604" s="900">
        <f t="shared" si="199"/>
        <v>20000</v>
      </c>
      <c r="Q604" s="901">
        <f t="shared" si="196"/>
        <v>20000</v>
      </c>
      <c r="R604" s="901">
        <f t="shared" ref="R604:R609" si="200">SUM(Q604-O604)</f>
        <v>20000</v>
      </c>
      <c r="S604" s="901">
        <f t="shared" si="198"/>
        <v>0</v>
      </c>
    </row>
    <row r="605" spans="1:19" s="820" customFormat="1" ht="51" x14ac:dyDescent="0.2">
      <c r="A605" s="892" t="s">
        <v>419</v>
      </c>
      <c r="B605" s="893"/>
      <c r="C605" s="892" t="s">
        <v>357</v>
      </c>
      <c r="D605" s="902">
        <v>8</v>
      </c>
      <c r="E605" s="895" t="s">
        <v>68</v>
      </c>
      <c r="F605" s="892"/>
      <c r="G605" s="896"/>
      <c r="H605" s="903"/>
      <c r="I605" s="898">
        <v>0</v>
      </c>
      <c r="J605" s="899"/>
      <c r="K605" s="899">
        <v>0</v>
      </c>
      <c r="L605" s="898"/>
      <c r="M605" s="898"/>
      <c r="N605" s="899">
        <v>10000</v>
      </c>
      <c r="O605" s="899"/>
      <c r="P605" s="900">
        <f t="shared" si="199"/>
        <v>10000</v>
      </c>
      <c r="Q605" s="901">
        <f t="shared" si="196"/>
        <v>10000</v>
      </c>
      <c r="R605" s="901">
        <f t="shared" si="200"/>
        <v>10000</v>
      </c>
      <c r="S605" s="901">
        <f t="shared" si="198"/>
        <v>0</v>
      </c>
    </row>
    <row r="606" spans="1:19" s="820" customFormat="1" ht="51" x14ac:dyDescent="0.2">
      <c r="A606" s="892" t="s">
        <v>420</v>
      </c>
      <c r="B606" s="893" t="s">
        <v>22</v>
      </c>
      <c r="C606" s="892" t="s">
        <v>357</v>
      </c>
      <c r="D606" s="894">
        <v>10</v>
      </c>
      <c r="E606" s="895" t="s">
        <v>68</v>
      </c>
      <c r="F606" s="892"/>
      <c r="G606" s="896"/>
      <c r="H606" s="897"/>
      <c r="I606" s="898">
        <v>0</v>
      </c>
      <c r="J606" s="899"/>
      <c r="K606" s="899">
        <v>7000</v>
      </c>
      <c r="L606" s="898">
        <v>0</v>
      </c>
      <c r="M606" s="898">
        <v>0</v>
      </c>
      <c r="N606" s="899"/>
      <c r="O606" s="899"/>
      <c r="P606" s="900">
        <f t="shared" si="195"/>
        <v>7000</v>
      </c>
      <c r="Q606" s="901">
        <f t="shared" si="196"/>
        <v>7000</v>
      </c>
      <c r="R606" s="901">
        <f t="shared" si="200"/>
        <v>7000</v>
      </c>
      <c r="S606" s="901">
        <f t="shared" si="198"/>
        <v>0</v>
      </c>
    </row>
    <row r="607" spans="1:19" s="820" customFormat="1" ht="51" x14ac:dyDescent="0.2">
      <c r="A607" s="892" t="s">
        <v>421</v>
      </c>
      <c r="B607" s="893" t="s">
        <v>268</v>
      </c>
      <c r="C607" s="892" t="s">
        <v>357</v>
      </c>
      <c r="D607" s="902">
        <v>6</v>
      </c>
      <c r="E607" s="895" t="s">
        <v>68</v>
      </c>
      <c r="F607" s="892"/>
      <c r="G607" s="896"/>
      <c r="H607" s="903"/>
      <c r="I607" s="898">
        <v>0</v>
      </c>
      <c r="J607" s="899"/>
      <c r="K607" s="899"/>
      <c r="L607" s="898">
        <v>0</v>
      </c>
      <c r="M607" s="898">
        <v>0</v>
      </c>
      <c r="N607" s="899">
        <v>6000</v>
      </c>
      <c r="O607" s="899"/>
      <c r="P607" s="900">
        <f t="shared" si="195"/>
        <v>6000</v>
      </c>
      <c r="Q607" s="901">
        <f t="shared" si="196"/>
        <v>6000</v>
      </c>
      <c r="R607" s="901">
        <f t="shared" si="200"/>
        <v>6000</v>
      </c>
      <c r="S607" s="901">
        <f t="shared" si="198"/>
        <v>0</v>
      </c>
    </row>
    <row r="608" spans="1:19" s="820" customFormat="1" ht="51" x14ac:dyDescent="0.2">
      <c r="A608" s="892" t="s">
        <v>422</v>
      </c>
      <c r="B608" s="893" t="s">
        <v>268</v>
      </c>
      <c r="C608" s="892" t="s">
        <v>357</v>
      </c>
      <c r="D608" s="902">
        <v>8</v>
      </c>
      <c r="E608" s="895" t="s">
        <v>68</v>
      </c>
      <c r="F608" s="892"/>
      <c r="G608" s="896"/>
      <c r="H608" s="903"/>
      <c r="I608" s="898">
        <v>0</v>
      </c>
      <c r="J608" s="899"/>
      <c r="K608" s="899"/>
      <c r="L608" s="898">
        <v>16000</v>
      </c>
      <c r="M608" s="898"/>
      <c r="N608" s="899">
        <v>0</v>
      </c>
      <c r="O608" s="899"/>
      <c r="P608" s="900">
        <f t="shared" si="195"/>
        <v>16000</v>
      </c>
      <c r="Q608" s="901">
        <f t="shared" si="196"/>
        <v>16000</v>
      </c>
      <c r="R608" s="901">
        <f t="shared" si="200"/>
        <v>16000</v>
      </c>
      <c r="S608" s="901">
        <f t="shared" si="198"/>
        <v>0</v>
      </c>
    </row>
    <row r="609" spans="1:19" s="820" customFormat="1" ht="51.75" thickBot="1" x14ac:dyDescent="0.25">
      <c r="A609" s="892" t="s">
        <v>423</v>
      </c>
      <c r="B609" s="893" t="s">
        <v>121</v>
      </c>
      <c r="C609" s="892" t="s">
        <v>357</v>
      </c>
      <c r="D609" s="902">
        <v>20</v>
      </c>
      <c r="E609" s="895" t="s">
        <v>68</v>
      </c>
      <c r="F609" s="892"/>
      <c r="G609" s="896"/>
      <c r="H609" s="903"/>
      <c r="I609" s="898">
        <v>0</v>
      </c>
      <c r="J609" s="899"/>
      <c r="K609" s="899">
        <v>0</v>
      </c>
      <c r="L609" s="898">
        <v>25000</v>
      </c>
      <c r="M609" s="898">
        <v>0</v>
      </c>
      <c r="N609" s="899"/>
      <c r="O609" s="899"/>
      <c r="P609" s="900">
        <f t="shared" si="195"/>
        <v>25000</v>
      </c>
      <c r="Q609" s="901">
        <f t="shared" si="196"/>
        <v>25000</v>
      </c>
      <c r="R609" s="901">
        <f t="shared" si="200"/>
        <v>25000</v>
      </c>
      <c r="S609" s="901">
        <f t="shared" si="198"/>
        <v>0</v>
      </c>
    </row>
    <row r="610" spans="1:19" s="820" customFormat="1" ht="13.5" thickTop="1" x14ac:dyDescent="0.2">
      <c r="A610" s="911"/>
      <c r="B610" s="912"/>
      <c r="C610" s="913"/>
      <c r="D610" s="914"/>
      <c r="E610" s="913"/>
      <c r="F610" s="915"/>
      <c r="G610" s="916">
        <f t="shared" ref="G610:S610" si="201">SUM(G540:G609)</f>
        <v>0</v>
      </c>
      <c r="H610" s="916">
        <f t="shared" si="201"/>
        <v>0</v>
      </c>
      <c r="I610" s="916">
        <f t="shared" si="201"/>
        <v>254000</v>
      </c>
      <c r="J610" s="916">
        <f t="shared" si="201"/>
        <v>110000</v>
      </c>
      <c r="K610" s="916">
        <f t="shared" si="201"/>
        <v>312000</v>
      </c>
      <c r="L610" s="916">
        <f t="shared" si="201"/>
        <v>201000</v>
      </c>
      <c r="M610" s="916">
        <f t="shared" si="201"/>
        <v>315000</v>
      </c>
      <c r="N610" s="916">
        <f t="shared" si="201"/>
        <v>1239000</v>
      </c>
      <c r="O610" s="916">
        <f t="shared" si="201"/>
        <v>0</v>
      </c>
      <c r="P610" s="916">
        <f t="shared" si="201"/>
        <v>2431000</v>
      </c>
      <c r="Q610" s="916">
        <f t="shared" si="201"/>
        <v>2431000</v>
      </c>
      <c r="R610" s="916">
        <f t="shared" si="201"/>
        <v>2431000</v>
      </c>
      <c r="S610" s="916">
        <f t="shared" si="201"/>
        <v>0</v>
      </c>
    </row>
    <row r="611" spans="1:19" s="820" customFormat="1" ht="13.5" thickBot="1" x14ac:dyDescent="0.25">
      <c r="A611" s="917"/>
      <c r="B611" s="918"/>
      <c r="C611" s="919"/>
      <c r="D611" s="920"/>
      <c r="E611" s="919"/>
      <c r="F611" s="921"/>
      <c r="G611" s="922"/>
      <c r="H611" s="922"/>
      <c r="I611" s="923"/>
      <c r="J611" s="924"/>
      <c r="P611" s="925"/>
      <c r="Q611" s="925"/>
    </row>
    <row r="612" spans="1:19" s="820" customFormat="1" ht="14.25" thickTop="1" thickBot="1" x14ac:dyDescent="0.25">
      <c r="A612" s="926" t="s">
        <v>29</v>
      </c>
      <c r="B612" s="927"/>
      <c r="C612" s="928"/>
      <c r="D612" s="928"/>
      <c r="E612" s="928"/>
      <c r="F612" s="928"/>
      <c r="G612" s="929">
        <f t="shared" ref="G612:S612" si="202">SUM(G480+G498+G537+G610)</f>
        <v>612500</v>
      </c>
      <c r="H612" s="929">
        <f t="shared" si="202"/>
        <v>0</v>
      </c>
      <c r="I612" s="930">
        <f t="shared" si="202"/>
        <v>484000</v>
      </c>
      <c r="J612" s="929">
        <f t="shared" si="202"/>
        <v>1033000</v>
      </c>
      <c r="K612" s="929">
        <f t="shared" si="202"/>
        <v>598000</v>
      </c>
      <c r="L612" s="929">
        <f t="shared" si="202"/>
        <v>648000</v>
      </c>
      <c r="M612" s="929">
        <f t="shared" si="202"/>
        <v>438000</v>
      </c>
      <c r="N612" s="929">
        <f t="shared" si="202"/>
        <v>2414000</v>
      </c>
      <c r="O612" s="929">
        <f t="shared" si="202"/>
        <v>0</v>
      </c>
      <c r="P612" s="929">
        <f t="shared" si="202"/>
        <v>5652000</v>
      </c>
      <c r="Q612" s="929">
        <f t="shared" si="202"/>
        <v>5039500</v>
      </c>
      <c r="R612" s="929">
        <f t="shared" si="202"/>
        <v>5039500</v>
      </c>
      <c r="S612" s="929">
        <f t="shared" si="202"/>
        <v>0</v>
      </c>
    </row>
    <row r="613" spans="1:19" s="76" customFormat="1" ht="13.5" thickTop="1" x14ac:dyDescent="0.2">
      <c r="A613" s="940" t="s">
        <v>265</v>
      </c>
      <c r="B613" s="935"/>
      <c r="C613" s="935"/>
      <c r="D613" s="935"/>
      <c r="E613" s="935"/>
      <c r="F613" s="935"/>
      <c r="G613" s="935"/>
      <c r="H613" s="935"/>
      <c r="I613" s="935"/>
      <c r="J613" s="935"/>
      <c r="K613" s="935"/>
      <c r="L613" s="935"/>
      <c r="M613" s="935"/>
      <c r="N613" s="935"/>
      <c r="O613" s="935"/>
      <c r="P613" s="935"/>
      <c r="Q613" s="935"/>
      <c r="R613" s="935"/>
      <c r="S613" s="935"/>
    </row>
    <row r="614" spans="1:19" s="76" customFormat="1" x14ac:dyDescent="0.2">
      <c r="A614" s="936"/>
      <c r="B614" s="936"/>
      <c r="C614" s="936"/>
      <c r="D614" s="936"/>
      <c r="E614" s="936"/>
      <c r="F614" s="936"/>
      <c r="G614" s="936"/>
      <c r="H614" s="936"/>
      <c r="I614" s="936"/>
      <c r="J614" s="936"/>
      <c r="K614" s="936"/>
      <c r="L614" s="936"/>
      <c r="M614" s="936"/>
      <c r="N614" s="936"/>
      <c r="O614" s="936"/>
      <c r="P614" s="936"/>
      <c r="Q614" s="936"/>
      <c r="R614" s="936"/>
      <c r="S614" s="936"/>
    </row>
    <row r="615" spans="1:19" s="76" customFormat="1" ht="63" x14ac:dyDescent="0.25">
      <c r="A615" s="113" t="s">
        <v>1</v>
      </c>
      <c r="B615" s="114" t="s">
        <v>2</v>
      </c>
      <c r="C615" s="114" t="s">
        <v>3</v>
      </c>
      <c r="D615" s="115" t="s">
        <v>4</v>
      </c>
      <c r="E615" s="116" t="s">
        <v>5</v>
      </c>
      <c r="F615" s="115" t="s">
        <v>6</v>
      </c>
      <c r="G615" s="115" t="s">
        <v>7</v>
      </c>
      <c r="H615" s="115" t="s">
        <v>8</v>
      </c>
      <c r="I615" s="117" t="s">
        <v>9</v>
      </c>
      <c r="J615" s="117" t="s">
        <v>10</v>
      </c>
      <c r="K615" s="117" t="s">
        <v>11</v>
      </c>
      <c r="L615" s="117" t="s">
        <v>12</v>
      </c>
      <c r="M615" s="117" t="s">
        <v>13</v>
      </c>
      <c r="N615" s="117" t="s">
        <v>14</v>
      </c>
      <c r="O615" s="116" t="s">
        <v>15</v>
      </c>
      <c r="P615" s="116" t="s">
        <v>16</v>
      </c>
      <c r="Q615" s="116" t="s">
        <v>17</v>
      </c>
      <c r="R615" s="116" t="s">
        <v>18</v>
      </c>
      <c r="S615" s="116" t="s">
        <v>19</v>
      </c>
    </row>
    <row r="616" spans="1:19" s="76" customFormat="1" ht="15.75" x14ac:dyDescent="0.25">
      <c r="A616" s="77" t="s">
        <v>20</v>
      </c>
      <c r="B616" s="11"/>
      <c r="C616" s="11"/>
      <c r="D616" s="11"/>
      <c r="E616" s="11"/>
      <c r="F616" s="11"/>
      <c r="G616" s="11"/>
      <c r="H616" s="11"/>
      <c r="I616" s="11"/>
      <c r="J616" s="11"/>
      <c r="K616" s="11"/>
      <c r="L616" s="11"/>
      <c r="M616" s="11"/>
      <c r="N616" s="11"/>
      <c r="O616" s="11"/>
      <c r="P616" s="11"/>
      <c r="Q616" s="11"/>
      <c r="R616" s="11"/>
      <c r="S616" s="80"/>
    </row>
    <row r="617" spans="1:19" s="76" customFormat="1" ht="47.25" x14ac:dyDescent="0.25">
      <c r="A617" s="27" t="s">
        <v>266</v>
      </c>
      <c r="B617" s="28" t="s">
        <v>22</v>
      </c>
      <c r="C617" s="29" t="s">
        <v>267</v>
      </c>
      <c r="D617" s="30">
        <v>25</v>
      </c>
      <c r="E617" s="31" t="s">
        <v>68</v>
      </c>
      <c r="F617" s="32"/>
      <c r="G617" s="33"/>
      <c r="H617" s="33">
        <v>1200</v>
      </c>
      <c r="I617" s="34">
        <v>80000</v>
      </c>
      <c r="J617" s="84"/>
      <c r="K617" s="84"/>
      <c r="L617" s="84"/>
      <c r="M617" s="84"/>
      <c r="N617" s="84"/>
      <c r="O617" s="84"/>
      <c r="P617" s="85">
        <f t="shared" ref="P617:P638" si="203">SUM(I617:O617)</f>
        <v>80000</v>
      </c>
      <c r="Q617" s="12">
        <f t="shared" ref="Q617:Q638" si="204">SUM(P617-G617)</f>
        <v>80000</v>
      </c>
      <c r="R617" s="12">
        <f>SUM(Q617-O617)</f>
        <v>80000</v>
      </c>
      <c r="S617" s="12">
        <f t="shared" ref="S617:S638" si="205">H617</f>
        <v>1200</v>
      </c>
    </row>
    <row r="618" spans="1:19" s="76" customFormat="1" ht="78.75" x14ac:dyDescent="0.25">
      <c r="A618" s="81" t="s">
        <v>269</v>
      </c>
      <c r="B618" s="54" t="s">
        <v>121</v>
      </c>
      <c r="C618" s="82" t="s">
        <v>270</v>
      </c>
      <c r="D618" s="8">
        <v>20</v>
      </c>
      <c r="E618" s="56" t="s">
        <v>68</v>
      </c>
      <c r="F618" s="83"/>
      <c r="G618" s="809"/>
      <c r="H618" s="809">
        <v>0</v>
      </c>
      <c r="I618" s="84"/>
      <c r="J618" s="84"/>
      <c r="K618" s="84"/>
      <c r="L618" s="84"/>
      <c r="M618" s="84"/>
      <c r="N618" s="84">
        <v>12000</v>
      </c>
      <c r="O618" s="84"/>
      <c r="P618" s="85">
        <f t="shared" si="203"/>
        <v>12000</v>
      </c>
      <c r="Q618" s="12">
        <f t="shared" si="204"/>
        <v>12000</v>
      </c>
      <c r="R618" s="12">
        <f t="shared" ref="R618:R638" si="206">SUM(Q618-O618)</f>
        <v>12000</v>
      </c>
      <c r="S618" s="12">
        <f t="shared" si="205"/>
        <v>0</v>
      </c>
    </row>
    <row r="619" spans="1:19" s="76" customFormat="1" ht="78.75" x14ac:dyDescent="0.25">
      <c r="A619" s="27" t="s">
        <v>271</v>
      </c>
      <c r="B619" s="28" t="s">
        <v>22</v>
      </c>
      <c r="C619" s="29" t="s">
        <v>272</v>
      </c>
      <c r="D619" s="30">
        <v>35</v>
      </c>
      <c r="E619" s="31" t="s">
        <v>68</v>
      </c>
      <c r="F619" s="32" t="s">
        <v>273</v>
      </c>
      <c r="G619" s="33">
        <v>10000</v>
      </c>
      <c r="H619" s="33">
        <v>250</v>
      </c>
      <c r="I619" s="34">
        <v>20000</v>
      </c>
      <c r="J619" s="84"/>
      <c r="K619" s="84"/>
      <c r="L619" s="84"/>
      <c r="M619" s="84"/>
      <c r="N619" s="84"/>
      <c r="O619" s="84"/>
      <c r="P619" s="85">
        <f t="shared" si="203"/>
        <v>20000</v>
      </c>
      <c r="Q619" s="12">
        <f t="shared" si="204"/>
        <v>10000</v>
      </c>
      <c r="R619" s="12">
        <f t="shared" si="206"/>
        <v>10000</v>
      </c>
      <c r="S619" s="12">
        <f t="shared" si="205"/>
        <v>250</v>
      </c>
    </row>
    <row r="620" spans="1:19" s="76" customFormat="1" ht="47.25" x14ac:dyDescent="0.25">
      <c r="A620" s="81" t="s">
        <v>274</v>
      </c>
      <c r="B620" s="54" t="s">
        <v>121</v>
      </c>
      <c r="C620" s="82" t="s">
        <v>275</v>
      </c>
      <c r="D620" s="8">
        <v>35</v>
      </c>
      <c r="E620" s="56" t="s">
        <v>68</v>
      </c>
      <c r="F620" s="83"/>
      <c r="G620" s="809">
        <v>0</v>
      </c>
      <c r="H620" s="809">
        <v>2750</v>
      </c>
      <c r="I620" s="84"/>
      <c r="J620" s="84"/>
      <c r="K620" s="84"/>
      <c r="L620" s="84">
        <v>0</v>
      </c>
      <c r="M620" s="84">
        <v>300000</v>
      </c>
      <c r="N620" s="84">
        <v>0</v>
      </c>
      <c r="O620" s="84"/>
      <c r="P620" s="85">
        <f t="shared" si="203"/>
        <v>300000</v>
      </c>
      <c r="Q620" s="12">
        <f t="shared" si="204"/>
        <v>300000</v>
      </c>
      <c r="R620" s="12">
        <f t="shared" si="206"/>
        <v>300000</v>
      </c>
      <c r="S620" s="12">
        <f t="shared" si="205"/>
        <v>2750</v>
      </c>
    </row>
    <row r="621" spans="1:19" s="76" customFormat="1" ht="47.25" x14ac:dyDescent="0.25">
      <c r="A621" s="81" t="s">
        <v>276</v>
      </c>
      <c r="B621" s="54" t="s">
        <v>121</v>
      </c>
      <c r="C621" s="82" t="s">
        <v>275</v>
      </c>
      <c r="D621" s="8">
        <v>50</v>
      </c>
      <c r="E621" s="56" t="s">
        <v>68</v>
      </c>
      <c r="F621" s="83"/>
      <c r="G621" s="809"/>
      <c r="H621" s="809">
        <v>900</v>
      </c>
      <c r="I621" s="84">
        <v>0</v>
      </c>
      <c r="J621" s="84">
        <v>30000</v>
      </c>
      <c r="K621" s="84"/>
      <c r="L621" s="84"/>
      <c r="M621" s="84"/>
      <c r="N621" s="84"/>
      <c r="O621" s="84"/>
      <c r="P621" s="85">
        <f t="shared" si="203"/>
        <v>30000</v>
      </c>
      <c r="Q621" s="12">
        <f t="shared" si="204"/>
        <v>30000</v>
      </c>
      <c r="R621" s="12">
        <f t="shared" si="206"/>
        <v>30000</v>
      </c>
      <c r="S621" s="12">
        <f t="shared" si="205"/>
        <v>900</v>
      </c>
    </row>
    <row r="622" spans="1:19" s="76" customFormat="1" ht="47.25" x14ac:dyDescent="0.25">
      <c r="A622" s="81" t="s">
        <v>277</v>
      </c>
      <c r="B622" s="54" t="s">
        <v>268</v>
      </c>
      <c r="C622" s="82" t="s">
        <v>275</v>
      </c>
      <c r="D622" s="8">
        <v>35</v>
      </c>
      <c r="E622" s="56" t="s">
        <v>58</v>
      </c>
      <c r="F622" s="83"/>
      <c r="G622" s="809"/>
      <c r="H622" s="809">
        <v>12000</v>
      </c>
      <c r="I622" s="84">
        <v>0</v>
      </c>
      <c r="J622" s="84">
        <v>0</v>
      </c>
      <c r="K622" s="84">
        <v>0</v>
      </c>
      <c r="L622" s="84">
        <v>400000</v>
      </c>
      <c r="M622" s="84"/>
      <c r="N622" s="84"/>
      <c r="O622" s="84"/>
      <c r="P622" s="85">
        <f t="shared" si="203"/>
        <v>400000</v>
      </c>
      <c r="Q622" s="12">
        <f t="shared" si="204"/>
        <v>400000</v>
      </c>
      <c r="R622" s="12">
        <f t="shared" si="206"/>
        <v>400000</v>
      </c>
      <c r="S622" s="12">
        <f t="shared" si="205"/>
        <v>12000</v>
      </c>
    </row>
    <row r="623" spans="1:19" s="76" customFormat="1" ht="78.75" x14ac:dyDescent="0.25">
      <c r="A623" s="81" t="s">
        <v>278</v>
      </c>
      <c r="B623" s="54" t="s">
        <v>22</v>
      </c>
      <c r="C623" s="82" t="s">
        <v>270</v>
      </c>
      <c r="D623" s="8">
        <v>50</v>
      </c>
      <c r="E623" s="56" t="s">
        <v>58</v>
      </c>
      <c r="F623" s="83"/>
      <c r="G623" s="809"/>
      <c r="H623" s="809">
        <v>6400</v>
      </c>
      <c r="I623" s="84">
        <v>0</v>
      </c>
      <c r="J623" s="84">
        <v>0</v>
      </c>
      <c r="K623" s="84">
        <v>800000</v>
      </c>
      <c r="L623" s="84"/>
      <c r="M623" s="84"/>
      <c r="N623" s="84"/>
      <c r="O623" s="84"/>
      <c r="P623" s="85">
        <f t="shared" si="203"/>
        <v>800000</v>
      </c>
      <c r="Q623" s="12">
        <f t="shared" si="204"/>
        <v>800000</v>
      </c>
      <c r="R623" s="12">
        <f t="shared" si="206"/>
        <v>800000</v>
      </c>
      <c r="S623" s="12">
        <f t="shared" si="205"/>
        <v>6400</v>
      </c>
    </row>
    <row r="624" spans="1:19" s="76" customFormat="1" ht="47.25" x14ac:dyDescent="0.25">
      <c r="A624" s="35" t="s">
        <v>279</v>
      </c>
      <c r="B624" s="810" t="s">
        <v>22</v>
      </c>
      <c r="C624" s="29" t="s">
        <v>275</v>
      </c>
      <c r="D624" s="36">
        <v>25</v>
      </c>
      <c r="E624" s="37" t="s">
        <v>58</v>
      </c>
      <c r="F624" s="32" t="s">
        <v>280</v>
      </c>
      <c r="G624" s="33">
        <v>230000</v>
      </c>
      <c r="H624" s="33">
        <v>3000</v>
      </c>
      <c r="I624" s="34">
        <v>355000</v>
      </c>
      <c r="J624" s="84"/>
      <c r="K624" s="84"/>
      <c r="L624" s="84"/>
      <c r="M624" s="84"/>
      <c r="N624" s="84"/>
      <c r="O624" s="84"/>
      <c r="P624" s="85">
        <f t="shared" si="203"/>
        <v>355000</v>
      </c>
      <c r="Q624" s="12">
        <f t="shared" si="204"/>
        <v>125000</v>
      </c>
      <c r="R624" s="12">
        <f t="shared" si="206"/>
        <v>125000</v>
      </c>
      <c r="S624" s="12">
        <f t="shared" si="205"/>
        <v>3000</v>
      </c>
    </row>
    <row r="625" spans="1:19" s="76" customFormat="1" ht="47.25" x14ac:dyDescent="0.25">
      <c r="A625" s="81" t="s">
        <v>281</v>
      </c>
      <c r="B625" s="54" t="s">
        <v>22</v>
      </c>
      <c r="C625" s="82" t="s">
        <v>275</v>
      </c>
      <c r="D625" s="55">
        <v>50</v>
      </c>
      <c r="E625" s="56" t="s">
        <v>58</v>
      </c>
      <c r="F625" s="83" t="s">
        <v>282</v>
      </c>
      <c r="G625" s="13"/>
      <c r="H625" s="13"/>
      <c r="I625" s="84"/>
      <c r="J625" s="84"/>
      <c r="K625" s="84"/>
      <c r="L625" s="84"/>
      <c r="M625" s="84"/>
      <c r="N625" s="84">
        <v>22000000</v>
      </c>
      <c r="O625" s="84"/>
      <c r="P625" s="85">
        <f t="shared" si="203"/>
        <v>22000000</v>
      </c>
      <c r="Q625" s="12">
        <f t="shared" si="204"/>
        <v>22000000</v>
      </c>
      <c r="R625" s="12">
        <f t="shared" si="206"/>
        <v>22000000</v>
      </c>
      <c r="S625" s="12">
        <f t="shared" si="205"/>
        <v>0</v>
      </c>
    </row>
    <row r="626" spans="1:19" s="76" customFormat="1" ht="47.25" x14ac:dyDescent="0.25">
      <c r="A626" s="27" t="s">
        <v>283</v>
      </c>
      <c r="B626" s="28" t="s">
        <v>268</v>
      </c>
      <c r="C626" s="29" t="s">
        <v>275</v>
      </c>
      <c r="D626" s="30">
        <v>20</v>
      </c>
      <c r="E626" s="31" t="s">
        <v>68</v>
      </c>
      <c r="F626" s="32"/>
      <c r="G626" s="33"/>
      <c r="H626" s="33"/>
      <c r="I626" s="34">
        <v>45000</v>
      </c>
      <c r="J626" s="84"/>
      <c r="K626" s="84"/>
      <c r="L626" s="84"/>
      <c r="M626" s="84"/>
      <c r="N626" s="84">
        <v>0</v>
      </c>
      <c r="O626" s="84"/>
      <c r="P626" s="85">
        <f t="shared" si="203"/>
        <v>45000</v>
      </c>
      <c r="Q626" s="12">
        <f t="shared" si="204"/>
        <v>45000</v>
      </c>
      <c r="R626" s="12">
        <f t="shared" si="206"/>
        <v>45000</v>
      </c>
      <c r="S626" s="12">
        <f t="shared" si="205"/>
        <v>0</v>
      </c>
    </row>
    <row r="627" spans="1:19" s="76" customFormat="1" ht="47.25" x14ac:dyDescent="0.25">
      <c r="A627" s="81" t="s">
        <v>284</v>
      </c>
      <c r="B627" s="54" t="s">
        <v>22</v>
      </c>
      <c r="C627" s="82" t="s">
        <v>275</v>
      </c>
      <c r="D627" s="55">
        <v>50</v>
      </c>
      <c r="E627" s="56" t="s">
        <v>58</v>
      </c>
      <c r="F627" s="83"/>
      <c r="G627" s="13"/>
      <c r="H627" s="13"/>
      <c r="I627" s="84"/>
      <c r="J627" s="84"/>
      <c r="K627" s="84"/>
      <c r="L627" s="84"/>
      <c r="M627" s="84"/>
      <c r="N627" s="84">
        <v>3200000</v>
      </c>
      <c r="O627" s="84"/>
      <c r="P627" s="85">
        <f t="shared" si="203"/>
        <v>3200000</v>
      </c>
      <c r="Q627" s="12">
        <f t="shared" si="204"/>
        <v>3200000</v>
      </c>
      <c r="R627" s="12">
        <f t="shared" si="206"/>
        <v>3200000</v>
      </c>
      <c r="S627" s="12">
        <f t="shared" si="205"/>
        <v>0</v>
      </c>
    </row>
    <row r="628" spans="1:19" s="76" customFormat="1" ht="47.25" x14ac:dyDescent="0.25">
      <c r="A628" s="81" t="s">
        <v>285</v>
      </c>
      <c r="B628" s="54" t="s">
        <v>121</v>
      </c>
      <c r="C628" s="82" t="s">
        <v>275</v>
      </c>
      <c r="D628" s="55">
        <v>25</v>
      </c>
      <c r="E628" s="56" t="s">
        <v>68</v>
      </c>
      <c r="F628" s="83"/>
      <c r="G628" s="13"/>
      <c r="H628" s="13"/>
      <c r="I628" s="84"/>
      <c r="J628" s="84"/>
      <c r="K628" s="84"/>
      <c r="L628" s="84"/>
      <c r="M628" s="84"/>
      <c r="N628" s="84">
        <v>50000</v>
      </c>
      <c r="O628" s="84"/>
      <c r="P628" s="85">
        <f t="shared" si="203"/>
        <v>50000</v>
      </c>
      <c r="Q628" s="12">
        <f t="shared" si="204"/>
        <v>50000</v>
      </c>
      <c r="R628" s="12">
        <f t="shared" si="206"/>
        <v>50000</v>
      </c>
      <c r="S628" s="12">
        <f t="shared" si="205"/>
        <v>0</v>
      </c>
    </row>
    <row r="629" spans="1:19" s="76" customFormat="1" ht="47.25" x14ac:dyDescent="0.25">
      <c r="A629" s="14" t="s">
        <v>286</v>
      </c>
      <c r="B629" s="15" t="s">
        <v>268</v>
      </c>
      <c r="C629" s="82" t="s">
        <v>275</v>
      </c>
      <c r="D629" s="55">
        <v>50</v>
      </c>
      <c r="E629" s="16" t="s">
        <v>68</v>
      </c>
      <c r="F629" s="83"/>
      <c r="G629" s="13"/>
      <c r="H629" s="13">
        <v>-65000</v>
      </c>
      <c r="I629" s="84">
        <v>0</v>
      </c>
      <c r="J629" s="84">
        <v>85000</v>
      </c>
      <c r="K629" s="84"/>
      <c r="L629" s="84"/>
      <c r="M629" s="84"/>
      <c r="N629" s="84"/>
      <c r="O629" s="84"/>
      <c r="P629" s="85">
        <f t="shared" si="203"/>
        <v>85000</v>
      </c>
      <c r="Q629" s="12">
        <f t="shared" si="204"/>
        <v>85000</v>
      </c>
      <c r="R629" s="12">
        <f t="shared" si="206"/>
        <v>85000</v>
      </c>
      <c r="S629" s="12">
        <f t="shared" si="205"/>
        <v>-65000</v>
      </c>
    </row>
    <row r="630" spans="1:19" s="76" customFormat="1" ht="47.25" x14ac:dyDescent="0.25">
      <c r="A630" s="17" t="s">
        <v>287</v>
      </c>
      <c r="B630" s="99" t="s">
        <v>121</v>
      </c>
      <c r="C630" s="82" t="s">
        <v>275</v>
      </c>
      <c r="D630" s="95">
        <v>50</v>
      </c>
      <c r="E630" s="96" t="s">
        <v>58</v>
      </c>
      <c r="F630" s="83" t="s">
        <v>288</v>
      </c>
      <c r="G630" s="13">
        <v>100000</v>
      </c>
      <c r="H630" s="13"/>
      <c r="I630" s="84"/>
      <c r="J630" s="84"/>
      <c r="K630" s="84"/>
      <c r="L630" s="84"/>
      <c r="M630" s="84"/>
      <c r="N630" s="84">
        <v>300000</v>
      </c>
      <c r="O630" s="84"/>
      <c r="P630" s="85">
        <f t="shared" si="203"/>
        <v>300000</v>
      </c>
      <c r="Q630" s="12">
        <f t="shared" si="204"/>
        <v>200000</v>
      </c>
      <c r="R630" s="12">
        <f t="shared" si="206"/>
        <v>200000</v>
      </c>
      <c r="S630" s="12">
        <f t="shared" si="205"/>
        <v>0</v>
      </c>
    </row>
    <row r="631" spans="1:19" s="76" customFormat="1" ht="47.25" x14ac:dyDescent="0.25">
      <c r="A631" s="17" t="s">
        <v>289</v>
      </c>
      <c r="B631" s="99" t="s">
        <v>22</v>
      </c>
      <c r="C631" s="82" t="s">
        <v>275</v>
      </c>
      <c r="D631" s="95">
        <v>35</v>
      </c>
      <c r="E631" s="96" t="s">
        <v>58</v>
      </c>
      <c r="F631" s="83" t="s">
        <v>290</v>
      </c>
      <c r="G631" s="13">
        <v>750000</v>
      </c>
      <c r="H631" s="13"/>
      <c r="I631" s="84"/>
      <c r="J631" s="84"/>
      <c r="K631" s="84"/>
      <c r="L631" s="84"/>
      <c r="M631" s="84"/>
      <c r="N631" s="84">
        <v>2500000</v>
      </c>
      <c r="O631" s="84"/>
      <c r="P631" s="85">
        <f t="shared" si="203"/>
        <v>2500000</v>
      </c>
      <c r="Q631" s="12">
        <f t="shared" si="204"/>
        <v>1750000</v>
      </c>
      <c r="R631" s="12">
        <f t="shared" si="206"/>
        <v>1750000</v>
      </c>
      <c r="S631" s="12">
        <f t="shared" si="205"/>
        <v>0</v>
      </c>
    </row>
    <row r="632" spans="1:19" s="76" customFormat="1" ht="47.25" x14ac:dyDescent="0.25">
      <c r="A632" s="17" t="s">
        <v>291</v>
      </c>
      <c r="B632" s="99" t="s">
        <v>268</v>
      </c>
      <c r="C632" s="82" t="s">
        <v>275</v>
      </c>
      <c r="D632" s="95">
        <v>35</v>
      </c>
      <c r="E632" s="96" t="s">
        <v>58</v>
      </c>
      <c r="F632" s="83"/>
      <c r="G632" s="13">
        <v>0</v>
      </c>
      <c r="H632" s="13"/>
      <c r="I632" s="84"/>
      <c r="J632" s="84"/>
      <c r="K632" s="84"/>
      <c r="L632" s="84"/>
      <c r="M632" s="84"/>
      <c r="N632" s="84">
        <v>200000</v>
      </c>
      <c r="O632" s="84"/>
      <c r="P632" s="85">
        <f t="shared" si="203"/>
        <v>200000</v>
      </c>
      <c r="Q632" s="12">
        <f t="shared" si="204"/>
        <v>200000</v>
      </c>
      <c r="R632" s="12">
        <f t="shared" si="206"/>
        <v>200000</v>
      </c>
      <c r="S632" s="12">
        <f t="shared" si="205"/>
        <v>0</v>
      </c>
    </row>
    <row r="633" spans="1:19" s="76" customFormat="1" ht="47.25" x14ac:dyDescent="0.25">
      <c r="A633" s="17" t="s">
        <v>292</v>
      </c>
      <c r="B633" s="99" t="s">
        <v>121</v>
      </c>
      <c r="C633" s="82" t="s">
        <v>275</v>
      </c>
      <c r="D633" s="95">
        <v>35</v>
      </c>
      <c r="E633" s="96" t="s">
        <v>58</v>
      </c>
      <c r="F633" s="83"/>
      <c r="G633" s="13">
        <v>0</v>
      </c>
      <c r="H633" s="13"/>
      <c r="I633" s="84"/>
      <c r="J633" s="84"/>
      <c r="K633" s="84"/>
      <c r="L633" s="84"/>
      <c r="M633" s="84"/>
      <c r="N633" s="84">
        <v>350000</v>
      </c>
      <c r="O633" s="84"/>
      <c r="P633" s="85">
        <f t="shared" si="203"/>
        <v>350000</v>
      </c>
      <c r="Q633" s="12">
        <f t="shared" si="204"/>
        <v>350000</v>
      </c>
      <c r="R633" s="12">
        <f t="shared" si="206"/>
        <v>350000</v>
      </c>
      <c r="S633" s="12">
        <f t="shared" si="205"/>
        <v>0</v>
      </c>
    </row>
    <row r="634" spans="1:19" s="76" customFormat="1" ht="47.25" x14ac:dyDescent="0.25">
      <c r="A634" s="811" t="s">
        <v>293</v>
      </c>
      <c r="B634" s="99" t="s">
        <v>268</v>
      </c>
      <c r="C634" s="82" t="s">
        <v>275</v>
      </c>
      <c r="D634" s="95">
        <v>35</v>
      </c>
      <c r="E634" s="96" t="s">
        <v>58</v>
      </c>
      <c r="F634" s="83"/>
      <c r="G634" s="13">
        <v>0</v>
      </c>
      <c r="H634" s="13"/>
      <c r="I634" s="84"/>
      <c r="J634" s="84"/>
      <c r="K634" s="84"/>
      <c r="L634" s="84"/>
      <c r="M634" s="84"/>
      <c r="N634" s="84">
        <v>200000</v>
      </c>
      <c r="O634" s="84"/>
      <c r="P634" s="85">
        <f t="shared" si="203"/>
        <v>200000</v>
      </c>
      <c r="Q634" s="12">
        <f t="shared" si="204"/>
        <v>200000</v>
      </c>
      <c r="R634" s="12">
        <f t="shared" si="206"/>
        <v>200000</v>
      </c>
      <c r="S634" s="12">
        <f t="shared" si="205"/>
        <v>0</v>
      </c>
    </row>
    <row r="635" spans="1:19" s="76" customFormat="1" ht="47.25" x14ac:dyDescent="0.25">
      <c r="A635" s="17" t="s">
        <v>294</v>
      </c>
      <c r="B635" s="99" t="s">
        <v>268</v>
      </c>
      <c r="C635" s="82" t="s">
        <v>275</v>
      </c>
      <c r="D635" s="95">
        <v>25</v>
      </c>
      <c r="E635" s="96" t="s">
        <v>68</v>
      </c>
      <c r="F635" s="83"/>
      <c r="G635" s="13">
        <v>0</v>
      </c>
      <c r="H635" s="13">
        <v>6500</v>
      </c>
      <c r="I635" s="84"/>
      <c r="J635" s="84"/>
      <c r="K635" s="84"/>
      <c r="L635" s="84">
        <v>200000</v>
      </c>
      <c r="M635" s="84"/>
      <c r="N635" s="84">
        <v>0</v>
      </c>
      <c r="O635" s="84"/>
      <c r="P635" s="85">
        <f t="shared" si="203"/>
        <v>200000</v>
      </c>
      <c r="Q635" s="12">
        <f t="shared" si="204"/>
        <v>200000</v>
      </c>
      <c r="R635" s="12">
        <f t="shared" si="206"/>
        <v>200000</v>
      </c>
      <c r="S635" s="12">
        <f t="shared" si="205"/>
        <v>6500</v>
      </c>
    </row>
    <row r="636" spans="1:19" s="76" customFormat="1" ht="47.25" x14ac:dyDescent="0.25">
      <c r="A636" s="17" t="s">
        <v>295</v>
      </c>
      <c r="B636" s="99" t="s">
        <v>121</v>
      </c>
      <c r="C636" s="82" t="s">
        <v>275</v>
      </c>
      <c r="D636" s="95">
        <v>25</v>
      </c>
      <c r="E636" s="96" t="s">
        <v>68</v>
      </c>
      <c r="F636" s="83"/>
      <c r="G636" s="13">
        <v>0</v>
      </c>
      <c r="H636" s="13"/>
      <c r="I636" s="84"/>
      <c r="J636" s="84"/>
      <c r="K636" s="84"/>
      <c r="L636" s="84"/>
      <c r="M636" s="84"/>
      <c r="N636" s="84">
        <v>150000</v>
      </c>
      <c r="O636" s="84"/>
      <c r="P636" s="85">
        <f t="shared" si="203"/>
        <v>150000</v>
      </c>
      <c r="Q636" s="12">
        <f t="shared" si="204"/>
        <v>150000</v>
      </c>
      <c r="R636" s="12">
        <f t="shared" si="206"/>
        <v>150000</v>
      </c>
      <c r="S636" s="12">
        <f t="shared" si="205"/>
        <v>0</v>
      </c>
    </row>
    <row r="637" spans="1:19" s="76" customFormat="1" ht="47.25" x14ac:dyDescent="0.25">
      <c r="A637" s="17" t="s">
        <v>296</v>
      </c>
      <c r="B637" s="99" t="s">
        <v>121</v>
      </c>
      <c r="C637" s="82" t="s">
        <v>275</v>
      </c>
      <c r="D637" s="95">
        <v>50</v>
      </c>
      <c r="E637" s="96" t="s">
        <v>58</v>
      </c>
      <c r="F637" s="83"/>
      <c r="G637" s="13">
        <v>0</v>
      </c>
      <c r="H637" s="13"/>
      <c r="I637" s="84"/>
      <c r="J637" s="84"/>
      <c r="K637" s="84"/>
      <c r="L637" s="84"/>
      <c r="M637" s="84"/>
      <c r="N637" s="84">
        <v>1250000</v>
      </c>
      <c r="O637" s="84"/>
      <c r="P637" s="85">
        <f t="shared" si="203"/>
        <v>1250000</v>
      </c>
      <c r="Q637" s="12">
        <f t="shared" si="204"/>
        <v>1250000</v>
      </c>
      <c r="R637" s="12">
        <f t="shared" si="206"/>
        <v>1250000</v>
      </c>
      <c r="S637" s="12">
        <f t="shared" si="205"/>
        <v>0</v>
      </c>
    </row>
    <row r="638" spans="1:19" s="76" customFormat="1" ht="47.25" x14ac:dyDescent="0.25">
      <c r="A638" s="59" t="s">
        <v>297</v>
      </c>
      <c r="B638" s="54" t="s">
        <v>121</v>
      </c>
      <c r="C638" s="82" t="s">
        <v>275</v>
      </c>
      <c r="D638" s="95"/>
      <c r="E638" s="58" t="s">
        <v>58</v>
      </c>
      <c r="F638" s="83"/>
      <c r="G638" s="13"/>
      <c r="H638" s="13"/>
      <c r="I638" s="84"/>
      <c r="J638" s="84"/>
      <c r="K638" s="84"/>
      <c r="L638" s="84"/>
      <c r="M638" s="84"/>
      <c r="N638" s="84">
        <v>2000000</v>
      </c>
      <c r="O638" s="84"/>
      <c r="P638" s="85">
        <f t="shared" si="203"/>
        <v>2000000</v>
      </c>
      <c r="Q638" s="12">
        <f t="shared" si="204"/>
        <v>2000000</v>
      </c>
      <c r="R638" s="12">
        <f t="shared" si="206"/>
        <v>2000000</v>
      </c>
      <c r="S638" s="12">
        <f t="shared" si="205"/>
        <v>0</v>
      </c>
    </row>
    <row r="639" spans="1:19" s="76" customFormat="1" ht="15.75" x14ac:dyDescent="0.25">
      <c r="A639" s="18"/>
      <c r="B639" s="19"/>
      <c r="C639" s="18"/>
      <c r="D639" s="18"/>
      <c r="E639" s="20"/>
      <c r="F639" s="21"/>
      <c r="G639" s="22">
        <f t="shared" ref="G639:S639" si="207">SUM(G617:G638)</f>
        <v>1090000</v>
      </c>
      <c r="H639" s="22">
        <f t="shared" si="207"/>
        <v>-32000</v>
      </c>
      <c r="I639" s="22">
        <f t="shared" si="207"/>
        <v>500000</v>
      </c>
      <c r="J639" s="22">
        <f t="shared" si="207"/>
        <v>115000</v>
      </c>
      <c r="K639" s="22">
        <f t="shared" si="207"/>
        <v>800000</v>
      </c>
      <c r="L639" s="22">
        <f t="shared" si="207"/>
        <v>600000</v>
      </c>
      <c r="M639" s="22">
        <f t="shared" si="207"/>
        <v>300000</v>
      </c>
      <c r="N639" s="22">
        <f t="shared" si="207"/>
        <v>32212000</v>
      </c>
      <c r="O639" s="22">
        <f t="shared" si="207"/>
        <v>0</v>
      </c>
      <c r="P639" s="22">
        <f t="shared" si="207"/>
        <v>34527000</v>
      </c>
      <c r="Q639" s="22">
        <f t="shared" si="207"/>
        <v>33437000</v>
      </c>
      <c r="R639" s="22">
        <f t="shared" si="207"/>
        <v>33437000</v>
      </c>
      <c r="S639" s="22">
        <f t="shared" si="207"/>
        <v>-32000</v>
      </c>
    </row>
    <row r="640" spans="1:19" s="76" customFormat="1" ht="15.75" x14ac:dyDescent="0.25">
      <c r="A640" s="18"/>
      <c r="B640" s="19"/>
      <c r="C640" s="18"/>
      <c r="D640" s="21"/>
      <c r="E640" s="18"/>
      <c r="F640" s="21"/>
      <c r="G640" s="23"/>
      <c r="H640" s="23"/>
      <c r="I640" s="86"/>
      <c r="J640" s="86"/>
      <c r="K640" s="86"/>
      <c r="L640" s="86"/>
      <c r="M640" s="86"/>
      <c r="N640" s="86"/>
      <c r="O640" s="86"/>
      <c r="P640" s="24"/>
      <c r="Q640" s="24"/>
      <c r="R640" s="86"/>
      <c r="S640" s="86"/>
    </row>
    <row r="641" spans="1:19" s="76" customFormat="1" ht="15.75" x14ac:dyDescent="0.25">
      <c r="A641" s="77" t="s">
        <v>25</v>
      </c>
      <c r="B641" s="78"/>
      <c r="C641" s="79"/>
      <c r="D641" s="79"/>
      <c r="E641" s="79"/>
      <c r="F641" s="79"/>
      <c r="G641" s="11"/>
      <c r="H641" s="11"/>
      <c r="I641" s="11"/>
      <c r="J641" s="11"/>
      <c r="K641" s="11"/>
      <c r="L641" s="11"/>
      <c r="M641" s="11"/>
      <c r="N641" s="11"/>
      <c r="O641" s="11"/>
      <c r="P641" s="11"/>
      <c r="Q641" s="11"/>
      <c r="R641" s="11"/>
      <c r="S641" s="11"/>
    </row>
    <row r="642" spans="1:19" s="76" customFormat="1" ht="47.25" x14ac:dyDescent="0.25">
      <c r="A642" s="81" t="s">
        <v>298</v>
      </c>
      <c r="B642" s="88" t="s">
        <v>268</v>
      </c>
      <c r="C642" s="82" t="s">
        <v>275</v>
      </c>
      <c r="D642" s="9">
        <v>10</v>
      </c>
      <c r="E642" s="90" t="s">
        <v>68</v>
      </c>
      <c r="F642" s="82"/>
      <c r="G642" s="25"/>
      <c r="H642" s="812">
        <v>0</v>
      </c>
      <c r="I642" s="91"/>
      <c r="J642" s="91"/>
      <c r="K642" s="93"/>
      <c r="L642" s="93"/>
      <c r="M642" s="93"/>
      <c r="N642" s="91"/>
      <c r="O642" s="91"/>
      <c r="P642" s="85">
        <f t="shared" ref="P642:P655" si="208">SUM(I642:O642)</f>
        <v>0</v>
      </c>
      <c r="Q642" s="12">
        <f t="shared" ref="Q642:Q655" si="209">SUM(P642-G642)</f>
        <v>0</v>
      </c>
      <c r="R642" s="12">
        <f t="shared" ref="R642:R655" si="210">SUM(Q642-O642)</f>
        <v>0</v>
      </c>
      <c r="S642" s="12">
        <f t="shared" ref="S642:S655" si="211">H642</f>
        <v>0</v>
      </c>
    </row>
    <row r="643" spans="1:19" s="76" customFormat="1" ht="78.75" x14ac:dyDescent="0.25">
      <c r="A643" s="81" t="s">
        <v>299</v>
      </c>
      <c r="B643" s="88" t="s">
        <v>121</v>
      </c>
      <c r="C643" s="82" t="s">
        <v>270</v>
      </c>
      <c r="D643" s="89">
        <v>15</v>
      </c>
      <c r="E643" s="90" t="s">
        <v>68</v>
      </c>
      <c r="F643" s="82"/>
      <c r="G643" s="25"/>
      <c r="H643" s="92">
        <v>0</v>
      </c>
      <c r="I643" s="91"/>
      <c r="J643" s="91"/>
      <c r="K643" s="93"/>
      <c r="L643" s="93"/>
      <c r="M643" s="93">
        <v>7500</v>
      </c>
      <c r="N643" s="91">
        <v>0</v>
      </c>
      <c r="O643" s="91"/>
      <c r="P643" s="85">
        <f t="shared" si="208"/>
        <v>7500</v>
      </c>
      <c r="Q643" s="12">
        <f t="shared" si="209"/>
        <v>7500</v>
      </c>
      <c r="R643" s="12">
        <f t="shared" si="210"/>
        <v>7500</v>
      </c>
      <c r="S643" s="12">
        <f t="shared" si="211"/>
        <v>0</v>
      </c>
    </row>
    <row r="644" spans="1:19" s="76" customFormat="1" ht="47.25" x14ac:dyDescent="0.25">
      <c r="A644" s="81" t="s">
        <v>300</v>
      </c>
      <c r="B644" s="88" t="s">
        <v>268</v>
      </c>
      <c r="C644" s="82" t="s">
        <v>275</v>
      </c>
      <c r="D644" s="89">
        <v>10</v>
      </c>
      <c r="E644" s="90" t="s">
        <v>68</v>
      </c>
      <c r="F644" s="82"/>
      <c r="G644" s="25"/>
      <c r="H644" s="92">
        <v>0</v>
      </c>
      <c r="I644" s="91"/>
      <c r="J644" s="91"/>
      <c r="K644" s="93">
        <v>25000</v>
      </c>
      <c r="L644" s="93"/>
      <c r="M644" s="93"/>
      <c r="N644" s="91"/>
      <c r="O644" s="91"/>
      <c r="P644" s="85">
        <f t="shared" si="208"/>
        <v>25000</v>
      </c>
      <c r="Q644" s="12">
        <f t="shared" si="209"/>
        <v>25000</v>
      </c>
      <c r="R644" s="12">
        <f t="shared" si="210"/>
        <v>25000</v>
      </c>
      <c r="S644" s="12">
        <f t="shared" si="211"/>
        <v>0</v>
      </c>
    </row>
    <row r="645" spans="1:19" s="76" customFormat="1" ht="47.25" x14ac:dyDescent="0.25">
      <c r="A645" s="27" t="s">
        <v>301</v>
      </c>
      <c r="B645" s="38" t="s">
        <v>121</v>
      </c>
      <c r="C645" s="29" t="s">
        <v>275</v>
      </c>
      <c r="D645" s="39">
        <v>10</v>
      </c>
      <c r="E645" s="40" t="s">
        <v>68</v>
      </c>
      <c r="F645" s="29"/>
      <c r="G645" s="41"/>
      <c r="H645" s="42">
        <v>0</v>
      </c>
      <c r="I645" s="43">
        <v>12000</v>
      </c>
      <c r="J645" s="91"/>
      <c r="K645" s="93"/>
      <c r="L645" s="93"/>
      <c r="M645" s="93"/>
      <c r="N645" s="91"/>
      <c r="O645" s="91"/>
      <c r="P645" s="85">
        <f t="shared" si="208"/>
        <v>12000</v>
      </c>
      <c r="Q645" s="12">
        <f t="shared" si="209"/>
        <v>12000</v>
      </c>
      <c r="R645" s="12">
        <f t="shared" si="210"/>
        <v>12000</v>
      </c>
      <c r="S645" s="12">
        <f t="shared" si="211"/>
        <v>0</v>
      </c>
    </row>
    <row r="646" spans="1:19" s="76" customFormat="1" ht="47.25" x14ac:dyDescent="0.25">
      <c r="A646" s="81" t="s">
        <v>302</v>
      </c>
      <c r="B646" s="88" t="s">
        <v>121</v>
      </c>
      <c r="C646" s="82" t="s">
        <v>275</v>
      </c>
      <c r="D646" s="89">
        <v>15</v>
      </c>
      <c r="E646" s="90" t="s">
        <v>68</v>
      </c>
      <c r="F646" s="82"/>
      <c r="G646" s="25"/>
      <c r="H646" s="92">
        <v>0</v>
      </c>
      <c r="I646" s="91"/>
      <c r="J646" s="91">
        <v>0</v>
      </c>
      <c r="K646" s="93"/>
      <c r="L646" s="93"/>
      <c r="M646" s="93"/>
      <c r="N646" s="91">
        <v>150000</v>
      </c>
      <c r="O646" s="91"/>
      <c r="P646" s="85">
        <f t="shared" si="208"/>
        <v>150000</v>
      </c>
      <c r="Q646" s="12">
        <f t="shared" si="209"/>
        <v>150000</v>
      </c>
      <c r="R646" s="12">
        <f t="shared" si="210"/>
        <v>150000</v>
      </c>
      <c r="S646" s="12">
        <f t="shared" si="211"/>
        <v>0</v>
      </c>
    </row>
    <row r="647" spans="1:19" s="76" customFormat="1" ht="47.25" x14ac:dyDescent="0.25">
      <c r="A647" s="81" t="s">
        <v>303</v>
      </c>
      <c r="B647" s="88" t="s">
        <v>268</v>
      </c>
      <c r="C647" s="82" t="s">
        <v>275</v>
      </c>
      <c r="D647" s="89">
        <v>10</v>
      </c>
      <c r="E647" s="90" t="s">
        <v>68</v>
      </c>
      <c r="F647" s="82"/>
      <c r="G647" s="25"/>
      <c r="H647" s="92">
        <v>0</v>
      </c>
      <c r="I647" s="91"/>
      <c r="J647" s="91"/>
      <c r="K647" s="93">
        <v>0</v>
      </c>
      <c r="L647" s="93"/>
      <c r="M647" s="93">
        <v>24000</v>
      </c>
      <c r="N647" s="91"/>
      <c r="O647" s="91"/>
      <c r="P647" s="85">
        <f t="shared" si="208"/>
        <v>24000</v>
      </c>
      <c r="Q647" s="12">
        <f t="shared" si="209"/>
        <v>24000</v>
      </c>
      <c r="R647" s="12">
        <f t="shared" si="210"/>
        <v>24000</v>
      </c>
      <c r="S647" s="12">
        <f t="shared" si="211"/>
        <v>0</v>
      </c>
    </row>
    <row r="648" spans="1:19" s="76" customFormat="1" ht="78.75" x14ac:dyDescent="0.25">
      <c r="A648" s="81" t="s">
        <v>304</v>
      </c>
      <c r="B648" s="88" t="s">
        <v>268</v>
      </c>
      <c r="C648" s="82" t="s">
        <v>270</v>
      </c>
      <c r="D648" s="89">
        <v>15</v>
      </c>
      <c r="E648" s="90" t="s">
        <v>68</v>
      </c>
      <c r="F648" s="82"/>
      <c r="G648" s="25"/>
      <c r="H648" s="92">
        <v>0</v>
      </c>
      <c r="I648" s="91"/>
      <c r="J648" s="91"/>
      <c r="K648" s="93">
        <v>15000</v>
      </c>
      <c r="L648" s="93"/>
      <c r="M648" s="93"/>
      <c r="N648" s="91"/>
      <c r="O648" s="91"/>
      <c r="P648" s="85">
        <f t="shared" si="208"/>
        <v>15000</v>
      </c>
      <c r="Q648" s="12">
        <f t="shared" si="209"/>
        <v>15000</v>
      </c>
      <c r="R648" s="12">
        <f t="shared" si="210"/>
        <v>15000</v>
      </c>
      <c r="S648" s="12">
        <f t="shared" si="211"/>
        <v>0</v>
      </c>
    </row>
    <row r="649" spans="1:19" s="76" customFormat="1" ht="78.75" x14ac:dyDescent="0.25">
      <c r="A649" s="81" t="s">
        <v>305</v>
      </c>
      <c r="B649" s="88" t="s">
        <v>121</v>
      </c>
      <c r="C649" s="82" t="s">
        <v>270</v>
      </c>
      <c r="D649" s="89">
        <v>10</v>
      </c>
      <c r="E649" s="90" t="s">
        <v>68</v>
      </c>
      <c r="F649" s="82"/>
      <c r="G649" s="25"/>
      <c r="H649" s="92">
        <v>0</v>
      </c>
      <c r="I649" s="91"/>
      <c r="J649" s="91"/>
      <c r="K649" s="93"/>
      <c r="L649" s="93"/>
      <c r="M649" s="93"/>
      <c r="N649" s="91">
        <v>80000</v>
      </c>
      <c r="O649" s="91"/>
      <c r="P649" s="85">
        <f t="shared" si="208"/>
        <v>80000</v>
      </c>
      <c r="Q649" s="12">
        <f t="shared" si="209"/>
        <v>80000</v>
      </c>
      <c r="R649" s="12">
        <f t="shared" si="210"/>
        <v>80000</v>
      </c>
      <c r="S649" s="12">
        <f t="shared" si="211"/>
        <v>0</v>
      </c>
    </row>
    <row r="650" spans="1:19" s="76" customFormat="1" ht="15.75" x14ac:dyDescent="0.25">
      <c r="A650" s="81" t="s">
        <v>306</v>
      </c>
      <c r="B650" s="88" t="s">
        <v>121</v>
      </c>
      <c r="C650" s="82"/>
      <c r="D650" s="89">
        <v>10</v>
      </c>
      <c r="E650" s="90" t="s">
        <v>68</v>
      </c>
      <c r="F650" s="82"/>
      <c r="G650" s="25"/>
      <c r="H650" s="92"/>
      <c r="I650" s="91"/>
      <c r="J650" s="91"/>
      <c r="K650" s="93"/>
      <c r="L650" s="93"/>
      <c r="M650" s="93"/>
      <c r="N650" s="91">
        <v>140000</v>
      </c>
      <c r="O650" s="91"/>
      <c r="P650" s="85">
        <f t="shared" si="208"/>
        <v>140000</v>
      </c>
      <c r="Q650" s="12">
        <f t="shared" si="209"/>
        <v>140000</v>
      </c>
      <c r="R650" s="12">
        <f t="shared" si="210"/>
        <v>140000</v>
      </c>
      <c r="S650" s="12">
        <f t="shared" si="211"/>
        <v>0</v>
      </c>
    </row>
    <row r="651" spans="1:19" s="76" customFormat="1" ht="15.75" x14ac:dyDescent="0.25">
      <c r="A651" s="81" t="s">
        <v>307</v>
      </c>
      <c r="B651" s="88" t="s">
        <v>268</v>
      </c>
      <c r="C651" s="82"/>
      <c r="D651" s="89">
        <v>15</v>
      </c>
      <c r="E651" s="90" t="s">
        <v>68</v>
      </c>
      <c r="F651" s="82"/>
      <c r="G651" s="25"/>
      <c r="H651" s="92"/>
      <c r="I651" s="91"/>
      <c r="J651" s="91"/>
      <c r="K651" s="93"/>
      <c r="L651" s="93">
        <v>80000</v>
      </c>
      <c r="M651" s="93"/>
      <c r="N651" s="91">
        <v>0</v>
      </c>
      <c r="O651" s="91"/>
      <c r="P651" s="85">
        <f t="shared" si="208"/>
        <v>80000</v>
      </c>
      <c r="Q651" s="12">
        <f t="shared" si="209"/>
        <v>80000</v>
      </c>
      <c r="R651" s="12">
        <f t="shared" si="210"/>
        <v>80000</v>
      </c>
      <c r="S651" s="12">
        <f t="shared" si="211"/>
        <v>0</v>
      </c>
    </row>
    <row r="652" spans="1:19" s="76" customFormat="1" ht="15.75" x14ac:dyDescent="0.25">
      <c r="A652" s="81" t="s">
        <v>308</v>
      </c>
      <c r="B652" s="88" t="s">
        <v>121</v>
      </c>
      <c r="C652" s="82"/>
      <c r="D652" s="89">
        <v>10</v>
      </c>
      <c r="E652" s="90" t="s">
        <v>68</v>
      </c>
      <c r="F652" s="82"/>
      <c r="G652" s="25"/>
      <c r="H652" s="92"/>
      <c r="I652" s="91"/>
      <c r="J652" s="91"/>
      <c r="K652" s="93"/>
      <c r="L652" s="93"/>
      <c r="M652" s="93"/>
      <c r="N652" s="91">
        <v>60000</v>
      </c>
      <c r="O652" s="91"/>
      <c r="P652" s="85">
        <f t="shared" si="208"/>
        <v>60000</v>
      </c>
      <c r="Q652" s="12">
        <f t="shared" si="209"/>
        <v>60000</v>
      </c>
      <c r="R652" s="12">
        <f t="shared" si="210"/>
        <v>60000</v>
      </c>
      <c r="S652" s="12">
        <f t="shared" si="211"/>
        <v>0</v>
      </c>
    </row>
    <row r="653" spans="1:19" s="76" customFormat="1" ht="15.75" x14ac:dyDescent="0.25">
      <c r="A653" s="81" t="s">
        <v>309</v>
      </c>
      <c r="B653" s="88" t="s">
        <v>121</v>
      </c>
      <c r="C653" s="82"/>
      <c r="D653" s="89">
        <v>10</v>
      </c>
      <c r="E653" s="90" t="s">
        <v>68</v>
      </c>
      <c r="F653" s="82"/>
      <c r="G653" s="25"/>
      <c r="H653" s="92"/>
      <c r="I653" s="91"/>
      <c r="J653" s="91"/>
      <c r="K653" s="93"/>
      <c r="L653" s="93"/>
      <c r="M653" s="93"/>
      <c r="N653" s="91">
        <v>20000</v>
      </c>
      <c r="O653" s="91"/>
      <c r="P653" s="85">
        <f t="shared" si="208"/>
        <v>20000</v>
      </c>
      <c r="Q653" s="12">
        <f t="shared" si="209"/>
        <v>20000</v>
      </c>
      <c r="R653" s="12">
        <f t="shared" si="210"/>
        <v>20000</v>
      </c>
      <c r="S653" s="12">
        <f t="shared" si="211"/>
        <v>0</v>
      </c>
    </row>
    <row r="654" spans="1:19" s="76" customFormat="1" ht="15.75" x14ac:dyDescent="0.25">
      <c r="A654" s="27" t="s">
        <v>310</v>
      </c>
      <c r="B654" s="38" t="s">
        <v>22</v>
      </c>
      <c r="C654" s="29"/>
      <c r="D654" s="39">
        <v>15</v>
      </c>
      <c r="E654" s="40" t="s">
        <v>68</v>
      </c>
      <c r="F654" s="29"/>
      <c r="G654" s="41"/>
      <c r="H654" s="42"/>
      <c r="I654" s="43">
        <v>20000</v>
      </c>
      <c r="J654" s="91"/>
      <c r="K654" s="93"/>
      <c r="L654" s="93"/>
      <c r="M654" s="93"/>
      <c r="N654" s="91"/>
      <c r="O654" s="91"/>
      <c r="P654" s="85">
        <f t="shared" ref="P654" si="212">SUM(I654:O654)</f>
        <v>20000</v>
      </c>
      <c r="Q654" s="12">
        <f t="shared" si="209"/>
        <v>20000</v>
      </c>
      <c r="R654" s="12">
        <f t="shared" si="210"/>
        <v>20000</v>
      </c>
      <c r="S654" s="12">
        <f t="shared" si="211"/>
        <v>0</v>
      </c>
    </row>
    <row r="655" spans="1:19" s="76" customFormat="1" ht="47.25" x14ac:dyDescent="0.25">
      <c r="A655" s="81" t="s">
        <v>311</v>
      </c>
      <c r="B655" s="88" t="s">
        <v>121</v>
      </c>
      <c r="C655" s="82" t="s">
        <v>275</v>
      </c>
      <c r="D655" s="89">
        <v>8</v>
      </c>
      <c r="E655" s="90" t="s">
        <v>68</v>
      </c>
      <c r="F655" s="82"/>
      <c r="G655" s="25"/>
      <c r="H655" s="92"/>
      <c r="I655" s="91"/>
      <c r="J655" s="91"/>
      <c r="K655" s="93"/>
      <c r="L655" s="93"/>
      <c r="M655" s="93"/>
      <c r="N655" s="91">
        <v>10000</v>
      </c>
      <c r="O655" s="91"/>
      <c r="P655" s="85">
        <f t="shared" si="208"/>
        <v>10000</v>
      </c>
      <c r="Q655" s="12">
        <f t="shared" si="209"/>
        <v>10000</v>
      </c>
      <c r="R655" s="12">
        <f t="shared" si="210"/>
        <v>10000</v>
      </c>
      <c r="S655" s="12">
        <f t="shared" si="211"/>
        <v>0</v>
      </c>
    </row>
    <row r="656" spans="1:19" s="76" customFormat="1" ht="78.75" x14ac:dyDescent="0.25">
      <c r="A656" s="27" t="s">
        <v>312</v>
      </c>
      <c r="B656" s="38" t="s">
        <v>22</v>
      </c>
      <c r="C656" s="29" t="s">
        <v>270</v>
      </c>
      <c r="D656" s="39">
        <v>7</v>
      </c>
      <c r="E656" s="40" t="s">
        <v>68</v>
      </c>
      <c r="F656" s="29"/>
      <c r="G656" s="41"/>
      <c r="H656" s="42"/>
      <c r="I656" s="43">
        <v>11000</v>
      </c>
      <c r="J656" s="91"/>
      <c r="K656" s="93"/>
      <c r="L656" s="93"/>
      <c r="M656" s="93"/>
      <c r="N656" s="91"/>
      <c r="O656" s="91"/>
      <c r="P656" s="85"/>
      <c r="Q656" s="12"/>
      <c r="R656" s="12"/>
      <c r="S656" s="12"/>
    </row>
    <row r="657" spans="1:19" s="76" customFormat="1" ht="15.75" x14ac:dyDescent="0.25">
      <c r="A657" s="18"/>
      <c r="B657" s="19"/>
      <c r="C657" s="18"/>
      <c r="D657" s="21"/>
      <c r="E657" s="20"/>
      <c r="F657" s="21"/>
      <c r="G657" s="22">
        <f>SUM(G642:G655)</f>
        <v>0</v>
      </c>
      <c r="H657" s="22">
        <f>SUM(H642:H655)</f>
        <v>0</v>
      </c>
      <c r="I657" s="22">
        <f>SUM(I642:I656)</f>
        <v>43000</v>
      </c>
      <c r="J657" s="22">
        <f t="shared" ref="J657:S657" si="213">SUM(J642:J655)</f>
        <v>0</v>
      </c>
      <c r="K657" s="22">
        <f t="shared" si="213"/>
        <v>40000</v>
      </c>
      <c r="L657" s="22">
        <f t="shared" si="213"/>
        <v>80000</v>
      </c>
      <c r="M657" s="22">
        <f t="shared" si="213"/>
        <v>31500</v>
      </c>
      <c r="N657" s="22">
        <f t="shared" si="213"/>
        <v>460000</v>
      </c>
      <c r="O657" s="22">
        <f t="shared" si="213"/>
        <v>0</v>
      </c>
      <c r="P657" s="22">
        <f t="shared" si="213"/>
        <v>643500</v>
      </c>
      <c r="Q657" s="22">
        <f t="shared" si="213"/>
        <v>643500</v>
      </c>
      <c r="R657" s="22">
        <f t="shared" si="213"/>
        <v>643500</v>
      </c>
      <c r="S657" s="22">
        <f t="shared" si="213"/>
        <v>0</v>
      </c>
    </row>
    <row r="658" spans="1:19" s="76" customFormat="1" ht="15.75" x14ac:dyDescent="0.25">
      <c r="A658" s="18"/>
      <c r="B658" s="19"/>
      <c r="C658" s="18"/>
      <c r="D658" s="21"/>
      <c r="E658" s="18"/>
      <c r="F658" s="21"/>
      <c r="G658" s="23"/>
      <c r="H658" s="23"/>
      <c r="I658" s="86"/>
      <c r="J658" s="86"/>
      <c r="K658" s="86"/>
      <c r="L658" s="86"/>
      <c r="M658" s="86"/>
      <c r="N658" s="86"/>
      <c r="O658" s="94"/>
      <c r="P658" s="23"/>
      <c r="Q658" s="23"/>
      <c r="R658" s="86"/>
      <c r="S658" s="86"/>
    </row>
    <row r="659" spans="1:19" s="76" customFormat="1" ht="15.75" x14ac:dyDescent="0.25">
      <c r="A659" s="77" t="s">
        <v>26</v>
      </c>
      <c r="B659" s="78"/>
      <c r="C659" s="79"/>
      <c r="D659" s="79"/>
      <c r="E659" s="79"/>
      <c r="F659" s="79"/>
      <c r="G659" s="11"/>
      <c r="H659" s="11"/>
      <c r="I659" s="11"/>
      <c r="J659" s="11"/>
      <c r="K659" s="11"/>
      <c r="L659" s="11"/>
      <c r="M659" s="11"/>
      <c r="N659" s="11"/>
      <c r="O659" s="11"/>
      <c r="P659" s="11"/>
      <c r="Q659" s="11"/>
      <c r="R659" s="11"/>
      <c r="S659" s="11"/>
    </row>
    <row r="660" spans="1:19" s="76" customFormat="1" ht="47.25" x14ac:dyDescent="0.25">
      <c r="A660" s="82" t="s">
        <v>313</v>
      </c>
      <c r="B660" s="88" t="s">
        <v>22</v>
      </c>
      <c r="C660" s="82" t="s">
        <v>314</v>
      </c>
      <c r="D660" s="9">
        <v>25</v>
      </c>
      <c r="E660" s="90" t="s">
        <v>68</v>
      </c>
      <c r="F660" s="90"/>
      <c r="G660" s="91"/>
      <c r="H660" s="809">
        <v>0</v>
      </c>
      <c r="I660" s="91">
        <v>0</v>
      </c>
      <c r="J660" s="91">
        <v>250000</v>
      </c>
      <c r="K660" s="93"/>
      <c r="L660" s="93"/>
      <c r="M660" s="93"/>
      <c r="N660" s="91"/>
      <c r="O660" s="91"/>
      <c r="P660" s="85">
        <f t="shared" ref="P660:P698" si="214">SUM(I660:O660)</f>
        <v>250000</v>
      </c>
      <c r="Q660" s="12">
        <f t="shared" ref="Q660:Q698" si="215">SUM(P660-G660)</f>
        <v>250000</v>
      </c>
      <c r="R660" s="12">
        <f t="shared" ref="R660:R698" si="216">SUM(Q660-O660)</f>
        <v>250000</v>
      </c>
      <c r="S660" s="12">
        <f t="shared" ref="S660:S698" si="217">H660</f>
        <v>0</v>
      </c>
    </row>
    <row r="661" spans="1:19" s="76" customFormat="1" ht="47.25" x14ac:dyDescent="0.25">
      <c r="A661" s="82" t="s">
        <v>315</v>
      </c>
      <c r="B661" s="88" t="s">
        <v>22</v>
      </c>
      <c r="C661" s="82" t="s">
        <v>314</v>
      </c>
      <c r="D661" s="9">
        <v>10</v>
      </c>
      <c r="E661" s="90" t="s">
        <v>68</v>
      </c>
      <c r="F661" s="90"/>
      <c r="G661" s="91"/>
      <c r="H661" s="809">
        <v>0</v>
      </c>
      <c r="I661" s="91"/>
      <c r="J661" s="91"/>
      <c r="K661" s="93">
        <v>90000</v>
      </c>
      <c r="L661" s="93"/>
      <c r="M661" s="93"/>
      <c r="N661" s="91"/>
      <c r="O661" s="91"/>
      <c r="P661" s="85">
        <f t="shared" si="214"/>
        <v>90000</v>
      </c>
      <c r="Q661" s="12">
        <f t="shared" si="215"/>
        <v>90000</v>
      </c>
      <c r="R661" s="12">
        <f t="shared" si="216"/>
        <v>90000</v>
      </c>
      <c r="S661" s="12">
        <f t="shared" si="217"/>
        <v>0</v>
      </c>
    </row>
    <row r="662" spans="1:19" s="76" customFormat="1" ht="47.25" x14ac:dyDescent="0.25">
      <c r="A662" s="29" t="s">
        <v>316</v>
      </c>
      <c r="B662" s="38" t="s">
        <v>268</v>
      </c>
      <c r="C662" s="29" t="s">
        <v>314</v>
      </c>
      <c r="D662" s="39">
        <v>7</v>
      </c>
      <c r="E662" s="40" t="s">
        <v>68</v>
      </c>
      <c r="F662" s="40"/>
      <c r="G662" s="43"/>
      <c r="H662" s="33">
        <v>0</v>
      </c>
      <c r="I662" s="43">
        <v>12000</v>
      </c>
      <c r="J662" s="91"/>
      <c r="K662" s="93"/>
      <c r="L662" s="93"/>
      <c r="M662" s="93"/>
      <c r="N662" s="91"/>
      <c r="O662" s="91"/>
      <c r="P662" s="85">
        <f t="shared" si="214"/>
        <v>12000</v>
      </c>
      <c r="Q662" s="12">
        <f t="shared" si="215"/>
        <v>12000</v>
      </c>
      <c r="R662" s="12">
        <f t="shared" si="216"/>
        <v>12000</v>
      </c>
      <c r="S662" s="12">
        <f t="shared" si="217"/>
        <v>0</v>
      </c>
    </row>
    <row r="663" spans="1:19" s="76" customFormat="1" ht="47.25" x14ac:dyDescent="0.25">
      <c r="A663" s="82" t="s">
        <v>317</v>
      </c>
      <c r="B663" s="88" t="s">
        <v>268</v>
      </c>
      <c r="C663" s="82" t="s">
        <v>314</v>
      </c>
      <c r="D663" s="9">
        <v>7</v>
      </c>
      <c r="E663" s="90" t="s">
        <v>68</v>
      </c>
      <c r="F663" s="90"/>
      <c r="G663" s="91"/>
      <c r="H663" s="809"/>
      <c r="I663" s="91"/>
      <c r="J663" s="91"/>
      <c r="K663" s="93"/>
      <c r="L663" s="93"/>
      <c r="M663" s="93">
        <v>18000</v>
      </c>
      <c r="N663" s="91"/>
      <c r="O663" s="91"/>
      <c r="P663" s="85">
        <f t="shared" ref="P663" si="218">SUM(I663:O663)</f>
        <v>18000</v>
      </c>
      <c r="Q663" s="12">
        <f t="shared" si="215"/>
        <v>18000</v>
      </c>
      <c r="R663" s="12">
        <f t="shared" si="216"/>
        <v>18000</v>
      </c>
      <c r="S663" s="12"/>
    </row>
    <row r="664" spans="1:19" s="76" customFormat="1" ht="47.25" x14ac:dyDescent="0.25">
      <c r="A664" s="82" t="s">
        <v>318</v>
      </c>
      <c r="B664" s="88" t="s">
        <v>268</v>
      </c>
      <c r="C664" s="82" t="s">
        <v>314</v>
      </c>
      <c r="D664" s="9">
        <v>10</v>
      </c>
      <c r="E664" s="90" t="s">
        <v>68</v>
      </c>
      <c r="F664" s="90" t="s">
        <v>237</v>
      </c>
      <c r="G664" s="91">
        <v>0</v>
      </c>
      <c r="H664" s="809">
        <v>0</v>
      </c>
      <c r="I664" s="91"/>
      <c r="J664" s="91"/>
      <c r="K664" s="93"/>
      <c r="L664" s="93"/>
      <c r="M664" s="93">
        <v>15000</v>
      </c>
      <c r="N664" s="91"/>
      <c r="O664" s="91"/>
      <c r="P664" s="85">
        <f t="shared" si="214"/>
        <v>15000</v>
      </c>
      <c r="Q664" s="12">
        <f>SUM(P664-G664)</f>
        <v>15000</v>
      </c>
      <c r="R664" s="12">
        <f t="shared" si="216"/>
        <v>15000</v>
      </c>
      <c r="S664" s="12">
        <f t="shared" si="217"/>
        <v>0</v>
      </c>
    </row>
    <row r="665" spans="1:19" s="76" customFormat="1" ht="47.25" x14ac:dyDescent="0.25">
      <c r="A665" s="29" t="s">
        <v>319</v>
      </c>
      <c r="B665" s="38" t="s">
        <v>22</v>
      </c>
      <c r="C665" s="29" t="s">
        <v>320</v>
      </c>
      <c r="D665" s="39">
        <v>10</v>
      </c>
      <c r="E665" s="40" t="s">
        <v>68</v>
      </c>
      <c r="F665" s="40"/>
      <c r="G665" s="43"/>
      <c r="H665" s="33"/>
      <c r="I665" s="43">
        <v>8000</v>
      </c>
      <c r="J665" s="91"/>
      <c r="K665" s="93"/>
      <c r="L665" s="93"/>
      <c r="M665" s="93"/>
      <c r="N665" s="91"/>
      <c r="O665" s="91"/>
      <c r="P665" s="85"/>
      <c r="Q665" s="12"/>
      <c r="R665" s="12"/>
      <c r="S665" s="12"/>
    </row>
    <row r="666" spans="1:19" s="76" customFormat="1" ht="47.25" x14ac:dyDescent="0.25">
      <c r="A666" s="82" t="s">
        <v>321</v>
      </c>
      <c r="B666" s="88" t="s">
        <v>268</v>
      </c>
      <c r="C666" s="82" t="s">
        <v>314</v>
      </c>
      <c r="D666" s="9">
        <v>20</v>
      </c>
      <c r="E666" s="90" t="s">
        <v>68</v>
      </c>
      <c r="F666" s="90"/>
      <c r="G666" s="91"/>
      <c r="H666" s="809">
        <v>0</v>
      </c>
      <c r="I666" s="91">
        <v>0</v>
      </c>
      <c r="J666" s="91">
        <v>150000</v>
      </c>
      <c r="K666" s="93"/>
      <c r="L666" s="93"/>
      <c r="M666" s="93"/>
      <c r="N666" s="91"/>
      <c r="O666" s="91"/>
      <c r="P666" s="85">
        <f t="shared" si="214"/>
        <v>150000</v>
      </c>
      <c r="Q666" s="12">
        <f t="shared" si="215"/>
        <v>150000</v>
      </c>
      <c r="R666" s="12">
        <f t="shared" si="216"/>
        <v>150000</v>
      </c>
      <c r="S666" s="12">
        <f t="shared" si="217"/>
        <v>0</v>
      </c>
    </row>
    <row r="667" spans="1:19" s="76" customFormat="1" ht="47.25" x14ac:dyDescent="0.25">
      <c r="A667" s="82" t="s">
        <v>322</v>
      </c>
      <c r="B667" s="88" t="s">
        <v>268</v>
      </c>
      <c r="C667" s="82" t="s">
        <v>314</v>
      </c>
      <c r="D667" s="9">
        <v>15</v>
      </c>
      <c r="E667" s="90" t="s">
        <v>68</v>
      </c>
      <c r="F667" s="90"/>
      <c r="G667" s="91"/>
      <c r="H667" s="809">
        <v>0</v>
      </c>
      <c r="I667" s="91"/>
      <c r="J667" s="91"/>
      <c r="K667" s="93"/>
      <c r="L667" s="93"/>
      <c r="M667" s="93"/>
      <c r="N667" s="91">
        <v>85000</v>
      </c>
      <c r="O667" s="91">
        <v>0</v>
      </c>
      <c r="P667" s="85">
        <f t="shared" si="214"/>
        <v>85000</v>
      </c>
      <c r="Q667" s="12">
        <f t="shared" si="215"/>
        <v>85000</v>
      </c>
      <c r="R667" s="12">
        <f t="shared" si="216"/>
        <v>85000</v>
      </c>
      <c r="S667" s="12">
        <f t="shared" si="217"/>
        <v>0</v>
      </c>
    </row>
    <row r="668" spans="1:19" s="76" customFormat="1" ht="47.25" x14ac:dyDescent="0.25">
      <c r="A668" s="29" t="s">
        <v>323</v>
      </c>
      <c r="B668" s="38" t="s">
        <v>268</v>
      </c>
      <c r="C668" s="29" t="s">
        <v>314</v>
      </c>
      <c r="D668" s="39">
        <v>8</v>
      </c>
      <c r="E668" s="40" t="s">
        <v>68</v>
      </c>
      <c r="F668" s="40" t="s">
        <v>324</v>
      </c>
      <c r="G668" s="43">
        <v>12500</v>
      </c>
      <c r="H668" s="33">
        <v>0</v>
      </c>
      <c r="I668" s="43">
        <v>25000</v>
      </c>
      <c r="J668" s="91"/>
      <c r="K668" s="93"/>
      <c r="L668" s="93"/>
      <c r="M668" s="93"/>
      <c r="N668" s="91"/>
      <c r="O668" s="91"/>
      <c r="P668" s="85">
        <f t="shared" si="214"/>
        <v>25000</v>
      </c>
      <c r="Q668" s="12">
        <f t="shared" si="215"/>
        <v>12500</v>
      </c>
      <c r="R668" s="12">
        <f t="shared" si="216"/>
        <v>12500</v>
      </c>
      <c r="S668" s="12">
        <f t="shared" si="217"/>
        <v>0</v>
      </c>
    </row>
    <row r="669" spans="1:19" s="76" customFormat="1" ht="47.25" x14ac:dyDescent="0.25">
      <c r="A669" s="82" t="s">
        <v>325</v>
      </c>
      <c r="B669" s="88" t="s">
        <v>268</v>
      </c>
      <c r="C669" s="82" t="s">
        <v>248</v>
      </c>
      <c r="D669" s="9">
        <v>8</v>
      </c>
      <c r="E669" s="90"/>
      <c r="F669" s="90"/>
      <c r="G669" s="91"/>
      <c r="H669" s="809"/>
      <c r="I669" s="91"/>
      <c r="J669" s="91">
        <v>15000</v>
      </c>
      <c r="K669" s="93"/>
      <c r="L669" s="93"/>
      <c r="M669" s="93"/>
      <c r="N669" s="91"/>
      <c r="O669" s="91"/>
      <c r="P669" s="85"/>
      <c r="Q669" s="12"/>
      <c r="R669" s="12"/>
      <c r="S669" s="12"/>
    </row>
    <row r="670" spans="1:19" s="76" customFormat="1" ht="47.25" x14ac:dyDescent="0.25">
      <c r="A670" s="82" t="s">
        <v>326</v>
      </c>
      <c r="B670" s="88" t="s">
        <v>121</v>
      </c>
      <c r="C670" s="82" t="s">
        <v>314</v>
      </c>
      <c r="D670" s="9">
        <v>20</v>
      </c>
      <c r="E670" s="90" t="s">
        <v>68</v>
      </c>
      <c r="F670" s="90"/>
      <c r="G670" s="91"/>
      <c r="H670" s="809">
        <v>0</v>
      </c>
      <c r="I670" s="91"/>
      <c r="J670" s="91">
        <v>20000</v>
      </c>
      <c r="K670" s="93"/>
      <c r="L670" s="93"/>
      <c r="M670" s="93"/>
      <c r="N670" s="91"/>
      <c r="O670" s="91"/>
      <c r="P670" s="85">
        <f t="shared" si="214"/>
        <v>20000</v>
      </c>
      <c r="Q670" s="12">
        <f t="shared" si="215"/>
        <v>20000</v>
      </c>
      <c r="R670" s="12">
        <f t="shared" si="216"/>
        <v>20000</v>
      </c>
      <c r="S670" s="12">
        <f t="shared" si="217"/>
        <v>0</v>
      </c>
    </row>
    <row r="671" spans="1:19" s="76" customFormat="1" ht="47.25" x14ac:dyDescent="0.25">
      <c r="A671" s="82" t="s">
        <v>327</v>
      </c>
      <c r="B671" s="88" t="s">
        <v>268</v>
      </c>
      <c r="C671" s="82" t="s">
        <v>314</v>
      </c>
      <c r="D671" s="9">
        <v>20</v>
      </c>
      <c r="E671" s="90" t="s">
        <v>68</v>
      </c>
      <c r="F671" s="90"/>
      <c r="G671" s="91"/>
      <c r="H671" s="809">
        <v>0</v>
      </c>
      <c r="I671" s="91" t="s">
        <v>237</v>
      </c>
      <c r="J671" s="91">
        <v>0</v>
      </c>
      <c r="K671" s="93">
        <v>150000</v>
      </c>
      <c r="L671" s="93"/>
      <c r="M671" s="93"/>
      <c r="N671" s="91"/>
      <c r="O671" s="91"/>
      <c r="P671" s="85">
        <f t="shared" si="214"/>
        <v>150000</v>
      </c>
      <c r="Q671" s="12">
        <f t="shared" si="215"/>
        <v>150000</v>
      </c>
      <c r="R671" s="12">
        <f t="shared" si="216"/>
        <v>150000</v>
      </c>
      <c r="S671" s="12">
        <f t="shared" si="217"/>
        <v>0</v>
      </c>
    </row>
    <row r="672" spans="1:19" s="76" customFormat="1" ht="47.25" x14ac:dyDescent="0.25">
      <c r="A672" s="82" t="s">
        <v>328</v>
      </c>
      <c r="B672" s="88" t="s">
        <v>121</v>
      </c>
      <c r="C672" s="82" t="s">
        <v>314</v>
      </c>
      <c r="D672" s="9">
        <v>8</v>
      </c>
      <c r="E672" s="90" t="s">
        <v>68</v>
      </c>
      <c r="F672" s="90"/>
      <c r="G672" s="91"/>
      <c r="H672" s="809"/>
      <c r="I672" s="91" t="s">
        <v>237</v>
      </c>
      <c r="J672" s="91"/>
      <c r="K672" s="93"/>
      <c r="L672" s="93">
        <v>15000</v>
      </c>
      <c r="M672" s="93"/>
      <c r="N672" s="91"/>
      <c r="O672" s="91"/>
      <c r="P672" s="85">
        <f t="shared" si="214"/>
        <v>15000</v>
      </c>
      <c r="Q672" s="12">
        <f t="shared" si="215"/>
        <v>15000</v>
      </c>
      <c r="R672" s="12">
        <f t="shared" si="216"/>
        <v>15000</v>
      </c>
      <c r="S672" s="12">
        <f t="shared" si="217"/>
        <v>0</v>
      </c>
    </row>
    <row r="673" spans="1:19" s="76" customFormat="1" ht="47.25" x14ac:dyDescent="0.25">
      <c r="A673" s="82" t="s">
        <v>329</v>
      </c>
      <c r="B673" s="88" t="s">
        <v>268</v>
      </c>
      <c r="C673" s="82" t="s">
        <v>314</v>
      </c>
      <c r="D673" s="9">
        <v>10</v>
      </c>
      <c r="E673" s="90" t="s">
        <v>68</v>
      </c>
      <c r="F673" s="90"/>
      <c r="G673" s="91"/>
      <c r="H673" s="809"/>
      <c r="I673" s="91" t="s">
        <v>237</v>
      </c>
      <c r="J673" s="91">
        <v>50000</v>
      </c>
      <c r="K673" s="93"/>
      <c r="L673" s="93"/>
      <c r="M673" s="93"/>
      <c r="N673" s="91"/>
      <c r="O673" s="91"/>
      <c r="P673" s="85">
        <f t="shared" si="214"/>
        <v>50000</v>
      </c>
      <c r="Q673" s="12">
        <f t="shared" si="215"/>
        <v>50000</v>
      </c>
      <c r="R673" s="12">
        <f t="shared" si="216"/>
        <v>50000</v>
      </c>
      <c r="S673" s="12">
        <f t="shared" si="217"/>
        <v>0</v>
      </c>
    </row>
    <row r="674" spans="1:19" s="76" customFormat="1" ht="47.25" x14ac:dyDescent="0.25">
      <c r="A674" s="82" t="s">
        <v>330</v>
      </c>
      <c r="B674" s="88" t="s">
        <v>22</v>
      </c>
      <c r="C674" s="82" t="s">
        <v>314</v>
      </c>
      <c r="D674" s="9">
        <v>25</v>
      </c>
      <c r="E674" s="90" t="s">
        <v>68</v>
      </c>
      <c r="F674" s="90"/>
      <c r="G674" s="91"/>
      <c r="H674" s="809"/>
      <c r="I674" s="91" t="s">
        <v>237</v>
      </c>
      <c r="J674" s="91"/>
      <c r="K674" s="93"/>
      <c r="L674" s="93"/>
      <c r="M674" s="93">
        <v>25000</v>
      </c>
      <c r="N674" s="91"/>
      <c r="O674" s="91"/>
      <c r="P674" s="85">
        <f t="shared" si="214"/>
        <v>25000</v>
      </c>
      <c r="Q674" s="12">
        <f t="shared" si="215"/>
        <v>25000</v>
      </c>
      <c r="R674" s="12">
        <f t="shared" si="216"/>
        <v>25000</v>
      </c>
      <c r="S674" s="12">
        <f t="shared" si="217"/>
        <v>0</v>
      </c>
    </row>
    <row r="675" spans="1:19" s="76" customFormat="1" ht="47.25" x14ac:dyDescent="0.25">
      <c r="A675" s="82" t="s">
        <v>331</v>
      </c>
      <c r="B675" s="88" t="s">
        <v>268</v>
      </c>
      <c r="C675" s="82" t="s">
        <v>314</v>
      </c>
      <c r="D675" s="9">
        <v>20</v>
      </c>
      <c r="E675" s="90" t="s">
        <v>68</v>
      </c>
      <c r="F675" s="90"/>
      <c r="G675" s="91"/>
      <c r="H675" s="809"/>
      <c r="I675" s="91">
        <v>0</v>
      </c>
      <c r="J675" s="91">
        <v>0</v>
      </c>
      <c r="K675" s="93">
        <v>0</v>
      </c>
      <c r="L675" s="93">
        <v>150000</v>
      </c>
      <c r="M675" s="93"/>
      <c r="N675" s="91"/>
      <c r="O675" s="91"/>
      <c r="P675" s="85">
        <f t="shared" si="214"/>
        <v>150000</v>
      </c>
      <c r="Q675" s="12">
        <f t="shared" si="215"/>
        <v>150000</v>
      </c>
      <c r="R675" s="12">
        <f t="shared" si="216"/>
        <v>150000</v>
      </c>
      <c r="S675" s="12">
        <f t="shared" si="217"/>
        <v>0</v>
      </c>
    </row>
    <row r="676" spans="1:19" s="76" customFormat="1" ht="47.25" x14ac:dyDescent="0.25">
      <c r="A676" s="29" t="s">
        <v>332</v>
      </c>
      <c r="B676" s="38" t="s">
        <v>22</v>
      </c>
      <c r="C676" s="29" t="s">
        <v>314</v>
      </c>
      <c r="D676" s="39">
        <v>15</v>
      </c>
      <c r="E676" s="40" t="s">
        <v>68</v>
      </c>
      <c r="F676" s="40"/>
      <c r="G676" s="43"/>
      <c r="H676" s="33"/>
      <c r="I676" s="43">
        <v>30000</v>
      </c>
      <c r="J676" s="91">
        <v>0</v>
      </c>
      <c r="K676" s="93"/>
      <c r="L676" s="93"/>
      <c r="M676" s="93"/>
      <c r="N676" s="91"/>
      <c r="O676" s="91"/>
      <c r="P676" s="85">
        <f t="shared" si="214"/>
        <v>30000</v>
      </c>
      <c r="Q676" s="12">
        <f t="shared" si="215"/>
        <v>30000</v>
      </c>
      <c r="R676" s="12">
        <f t="shared" si="216"/>
        <v>30000</v>
      </c>
      <c r="S676" s="12">
        <f t="shared" si="217"/>
        <v>0</v>
      </c>
    </row>
    <row r="677" spans="1:19" s="76" customFormat="1" ht="47.25" x14ac:dyDescent="0.25">
      <c r="A677" s="82" t="s">
        <v>333</v>
      </c>
      <c r="B677" s="88" t="s">
        <v>121</v>
      </c>
      <c r="C677" s="82" t="s">
        <v>314</v>
      </c>
      <c r="D677" s="9">
        <v>15</v>
      </c>
      <c r="E677" s="90" t="s">
        <v>68</v>
      </c>
      <c r="F677" s="90"/>
      <c r="G677" s="91"/>
      <c r="H677" s="809"/>
      <c r="I677" s="91">
        <v>0</v>
      </c>
      <c r="J677" s="91" t="s">
        <v>237</v>
      </c>
      <c r="K677" s="93">
        <v>40000</v>
      </c>
      <c r="L677" s="93"/>
      <c r="M677" s="93"/>
      <c r="N677" s="91"/>
      <c r="O677" s="91"/>
      <c r="P677" s="85">
        <f t="shared" si="214"/>
        <v>40000</v>
      </c>
      <c r="Q677" s="12">
        <f t="shared" si="215"/>
        <v>40000</v>
      </c>
      <c r="R677" s="12">
        <f t="shared" si="216"/>
        <v>40000</v>
      </c>
      <c r="S677" s="12">
        <f t="shared" si="217"/>
        <v>0</v>
      </c>
    </row>
    <row r="678" spans="1:19" s="76" customFormat="1" ht="47.25" x14ac:dyDescent="0.25">
      <c r="A678" s="29" t="s">
        <v>334</v>
      </c>
      <c r="B678" s="38" t="s">
        <v>268</v>
      </c>
      <c r="C678" s="29" t="s">
        <v>314</v>
      </c>
      <c r="D678" s="39">
        <v>15</v>
      </c>
      <c r="E678" s="40" t="s">
        <v>68</v>
      </c>
      <c r="F678" s="40"/>
      <c r="G678" s="43"/>
      <c r="H678" s="33"/>
      <c r="I678" s="43">
        <v>25000</v>
      </c>
      <c r="J678" s="91"/>
      <c r="K678" s="93"/>
      <c r="L678" s="93"/>
      <c r="M678" s="93"/>
      <c r="N678" s="91"/>
      <c r="O678" s="91"/>
      <c r="P678" s="85">
        <f t="shared" si="214"/>
        <v>25000</v>
      </c>
      <c r="Q678" s="12">
        <f t="shared" si="215"/>
        <v>25000</v>
      </c>
      <c r="R678" s="12">
        <f t="shared" si="216"/>
        <v>25000</v>
      </c>
      <c r="S678" s="12">
        <f t="shared" si="217"/>
        <v>0</v>
      </c>
    </row>
    <row r="679" spans="1:19" s="76" customFormat="1" ht="47.25" x14ac:dyDescent="0.25">
      <c r="A679" s="82" t="s">
        <v>335</v>
      </c>
      <c r="B679" s="88" t="s">
        <v>22</v>
      </c>
      <c r="C679" s="82" t="s">
        <v>314</v>
      </c>
      <c r="D679" s="9">
        <v>8</v>
      </c>
      <c r="E679" s="90" t="s">
        <v>68</v>
      </c>
      <c r="F679" s="90"/>
      <c r="G679" s="91"/>
      <c r="H679" s="809">
        <v>0</v>
      </c>
      <c r="I679" s="91">
        <v>0</v>
      </c>
      <c r="J679" s="91"/>
      <c r="K679" s="93"/>
      <c r="L679" s="93"/>
      <c r="M679" s="93"/>
      <c r="N679" s="91"/>
      <c r="O679" s="91"/>
      <c r="P679" s="85">
        <f t="shared" si="214"/>
        <v>0</v>
      </c>
      <c r="Q679" s="12">
        <f t="shared" si="215"/>
        <v>0</v>
      </c>
      <c r="R679" s="12">
        <f t="shared" si="216"/>
        <v>0</v>
      </c>
      <c r="S679" s="12">
        <f t="shared" si="217"/>
        <v>0</v>
      </c>
    </row>
    <row r="680" spans="1:19" s="76" customFormat="1" ht="15.75" x14ac:dyDescent="0.25">
      <c r="A680" s="86" t="s">
        <v>336</v>
      </c>
      <c r="B680" s="87" t="s">
        <v>268</v>
      </c>
      <c r="C680" s="18" t="s">
        <v>314</v>
      </c>
      <c r="D680" s="87">
        <v>20</v>
      </c>
      <c r="E680" s="87" t="s">
        <v>58</v>
      </c>
      <c r="F680" s="90"/>
      <c r="G680" s="91"/>
      <c r="H680" s="809">
        <v>0</v>
      </c>
      <c r="I680" s="91">
        <v>0</v>
      </c>
      <c r="J680" s="91">
        <v>0</v>
      </c>
      <c r="K680" s="93">
        <v>0</v>
      </c>
      <c r="L680" s="93">
        <v>60000</v>
      </c>
      <c r="M680" s="93"/>
      <c r="N680" s="91"/>
      <c r="O680" s="91"/>
      <c r="P680" s="85">
        <f t="shared" si="214"/>
        <v>60000</v>
      </c>
      <c r="Q680" s="12">
        <f t="shared" si="215"/>
        <v>60000</v>
      </c>
      <c r="R680" s="12">
        <f t="shared" si="216"/>
        <v>60000</v>
      </c>
      <c r="S680" s="12">
        <f t="shared" si="217"/>
        <v>0</v>
      </c>
    </row>
    <row r="681" spans="1:19" s="76" customFormat="1" ht="47.25" x14ac:dyDescent="0.25">
      <c r="A681" s="813" t="s">
        <v>337</v>
      </c>
      <c r="B681" s="38" t="s">
        <v>22</v>
      </c>
      <c r="C681" s="29" t="s">
        <v>338</v>
      </c>
      <c r="D681" s="39">
        <v>20</v>
      </c>
      <c r="E681" s="40" t="s">
        <v>68</v>
      </c>
      <c r="F681" s="40"/>
      <c r="G681" s="43"/>
      <c r="H681" s="33">
        <v>0</v>
      </c>
      <c r="I681" s="43">
        <v>15000</v>
      </c>
      <c r="J681" s="91">
        <v>0</v>
      </c>
      <c r="K681" s="93">
        <v>0</v>
      </c>
      <c r="L681" s="93"/>
      <c r="M681" s="93"/>
      <c r="N681" s="91"/>
      <c r="O681" s="91"/>
      <c r="P681" s="85">
        <f t="shared" si="214"/>
        <v>15000</v>
      </c>
      <c r="Q681" s="12">
        <f t="shared" si="215"/>
        <v>15000</v>
      </c>
      <c r="R681" s="12">
        <f t="shared" si="216"/>
        <v>15000</v>
      </c>
      <c r="S681" s="12">
        <f t="shared" si="217"/>
        <v>0</v>
      </c>
    </row>
    <row r="682" spans="1:19" s="76" customFormat="1" ht="47.25" x14ac:dyDescent="0.25">
      <c r="A682" s="813" t="s">
        <v>339</v>
      </c>
      <c r="B682" s="38" t="s">
        <v>22</v>
      </c>
      <c r="C682" s="29" t="s">
        <v>338</v>
      </c>
      <c r="D682" s="39">
        <v>20</v>
      </c>
      <c r="E682" s="40" t="s">
        <v>58</v>
      </c>
      <c r="F682" s="40"/>
      <c r="G682" s="43"/>
      <c r="H682" s="33">
        <v>0</v>
      </c>
      <c r="I682" s="43">
        <v>10000</v>
      </c>
      <c r="J682" s="91">
        <v>25000</v>
      </c>
      <c r="K682" s="93">
        <v>0</v>
      </c>
      <c r="L682" s="93"/>
      <c r="M682" s="93"/>
      <c r="N682" s="91"/>
      <c r="O682" s="91"/>
      <c r="P682" s="85">
        <f t="shared" si="214"/>
        <v>35000</v>
      </c>
      <c r="Q682" s="12">
        <f t="shared" si="215"/>
        <v>35000</v>
      </c>
      <c r="R682" s="12">
        <f t="shared" si="216"/>
        <v>35000</v>
      </c>
      <c r="S682" s="12">
        <f t="shared" si="217"/>
        <v>0</v>
      </c>
    </row>
    <row r="683" spans="1:19" s="76" customFormat="1" ht="47.25" x14ac:dyDescent="0.25">
      <c r="A683" s="813" t="s">
        <v>340</v>
      </c>
      <c r="B683" s="38" t="s">
        <v>22</v>
      </c>
      <c r="C683" s="29" t="s">
        <v>338</v>
      </c>
      <c r="D683" s="39">
        <v>20</v>
      </c>
      <c r="E683" s="40" t="s">
        <v>58</v>
      </c>
      <c r="F683" s="40"/>
      <c r="G683" s="43"/>
      <c r="H683" s="33">
        <v>0</v>
      </c>
      <c r="I683" s="43">
        <v>40000</v>
      </c>
      <c r="J683" s="91">
        <v>25000</v>
      </c>
      <c r="K683" s="93">
        <v>0</v>
      </c>
      <c r="L683" s="93"/>
      <c r="M683" s="93"/>
      <c r="N683" s="91"/>
      <c r="O683" s="91"/>
      <c r="P683" s="85">
        <f t="shared" si="214"/>
        <v>65000</v>
      </c>
      <c r="Q683" s="12">
        <f t="shared" si="215"/>
        <v>65000</v>
      </c>
      <c r="R683" s="12">
        <f t="shared" si="216"/>
        <v>65000</v>
      </c>
      <c r="S683" s="12">
        <f t="shared" si="217"/>
        <v>0</v>
      </c>
    </row>
    <row r="684" spans="1:19" s="76" customFormat="1" ht="47.25" x14ac:dyDescent="0.25">
      <c r="A684" s="82" t="s">
        <v>341</v>
      </c>
      <c r="B684" s="88" t="s">
        <v>268</v>
      </c>
      <c r="C684" s="82" t="s">
        <v>314</v>
      </c>
      <c r="D684" s="9">
        <v>15</v>
      </c>
      <c r="E684" s="90" t="s">
        <v>68</v>
      </c>
      <c r="F684" s="90"/>
      <c r="G684" s="91"/>
      <c r="H684" s="809">
        <v>0</v>
      </c>
      <c r="I684" s="91">
        <v>0</v>
      </c>
      <c r="J684" s="91">
        <v>18000</v>
      </c>
      <c r="K684" s="93">
        <v>6000</v>
      </c>
      <c r="L684" s="93"/>
      <c r="M684" s="93"/>
      <c r="N684" s="91"/>
      <c r="O684" s="91"/>
      <c r="P684" s="85">
        <f t="shared" si="214"/>
        <v>24000</v>
      </c>
      <c r="Q684" s="12">
        <f t="shared" si="215"/>
        <v>24000</v>
      </c>
      <c r="R684" s="12">
        <f t="shared" si="216"/>
        <v>24000</v>
      </c>
      <c r="S684" s="12">
        <f t="shared" si="217"/>
        <v>0</v>
      </c>
    </row>
    <row r="685" spans="1:19" s="76" customFormat="1" ht="47.25" x14ac:dyDescent="0.25">
      <c r="A685" s="29" t="s">
        <v>342</v>
      </c>
      <c r="B685" s="38" t="s">
        <v>22</v>
      </c>
      <c r="C685" s="29" t="s">
        <v>314</v>
      </c>
      <c r="D685" s="39">
        <v>15</v>
      </c>
      <c r="E685" s="40" t="s">
        <v>68</v>
      </c>
      <c r="F685" s="40"/>
      <c r="G685" s="43"/>
      <c r="H685" s="33">
        <v>0</v>
      </c>
      <c r="I685" s="43">
        <v>30000</v>
      </c>
      <c r="J685" s="91">
        <v>0</v>
      </c>
      <c r="K685" s="93"/>
      <c r="L685" s="93"/>
      <c r="M685" s="93"/>
      <c r="N685" s="91"/>
      <c r="O685" s="91"/>
      <c r="P685" s="85">
        <f t="shared" ref="P685" si="219">SUM(I685:O685)</f>
        <v>30000</v>
      </c>
      <c r="Q685" s="12">
        <f t="shared" si="215"/>
        <v>30000</v>
      </c>
      <c r="R685" s="12">
        <f t="shared" si="216"/>
        <v>30000</v>
      </c>
      <c r="S685" s="12">
        <f t="shared" si="217"/>
        <v>0</v>
      </c>
    </row>
    <row r="686" spans="1:19" s="76" customFormat="1" ht="47.25" x14ac:dyDescent="0.25">
      <c r="A686" s="29" t="s">
        <v>343</v>
      </c>
      <c r="B686" s="38" t="s">
        <v>22</v>
      </c>
      <c r="C686" s="29" t="s">
        <v>314</v>
      </c>
      <c r="D686" s="39">
        <v>25</v>
      </c>
      <c r="E686" s="40" t="s">
        <v>68</v>
      </c>
      <c r="F686" s="40"/>
      <c r="G686" s="43"/>
      <c r="H686" s="33">
        <v>0</v>
      </c>
      <c r="I686" s="43">
        <v>25000</v>
      </c>
      <c r="J686" s="91">
        <v>40000</v>
      </c>
      <c r="K686" s="93"/>
      <c r="L686" s="93"/>
      <c r="M686" s="93"/>
      <c r="N686" s="91"/>
      <c r="O686" s="91"/>
      <c r="P686" s="85">
        <f t="shared" si="214"/>
        <v>65000</v>
      </c>
      <c r="Q686" s="12">
        <f t="shared" si="215"/>
        <v>65000</v>
      </c>
      <c r="R686" s="12">
        <f t="shared" si="216"/>
        <v>65000</v>
      </c>
      <c r="S686" s="12">
        <f t="shared" si="217"/>
        <v>0</v>
      </c>
    </row>
    <row r="687" spans="1:19" s="76" customFormat="1" ht="47.25" x14ac:dyDescent="0.25">
      <c r="A687" s="82" t="s">
        <v>344</v>
      </c>
      <c r="B687" s="88" t="s">
        <v>22</v>
      </c>
      <c r="C687" s="82" t="s">
        <v>314</v>
      </c>
      <c r="D687" s="9">
        <v>20</v>
      </c>
      <c r="E687" s="90" t="s">
        <v>68</v>
      </c>
      <c r="F687" s="90"/>
      <c r="G687" s="91"/>
      <c r="H687" s="809">
        <v>0</v>
      </c>
      <c r="I687" s="91">
        <v>0</v>
      </c>
      <c r="J687" s="91">
        <v>0</v>
      </c>
      <c r="K687" s="93"/>
      <c r="L687" s="93"/>
      <c r="M687" s="93"/>
      <c r="N687" s="91"/>
      <c r="O687" s="91"/>
      <c r="P687" s="85">
        <f t="shared" si="214"/>
        <v>0</v>
      </c>
      <c r="Q687" s="12">
        <f t="shared" si="215"/>
        <v>0</v>
      </c>
      <c r="R687" s="12">
        <f t="shared" si="216"/>
        <v>0</v>
      </c>
      <c r="S687" s="12">
        <f t="shared" si="217"/>
        <v>0</v>
      </c>
    </row>
    <row r="688" spans="1:19" s="76" customFormat="1" ht="47.25" x14ac:dyDescent="0.25">
      <c r="A688" s="814" t="s">
        <v>345</v>
      </c>
      <c r="B688" s="88" t="s">
        <v>268</v>
      </c>
      <c r="C688" s="82" t="s">
        <v>314</v>
      </c>
      <c r="D688" s="9">
        <v>15</v>
      </c>
      <c r="E688" s="90" t="s">
        <v>68</v>
      </c>
      <c r="F688" s="90"/>
      <c r="G688" s="91"/>
      <c r="H688" s="809">
        <v>0</v>
      </c>
      <c r="I688" s="91">
        <v>0</v>
      </c>
      <c r="J688" s="91">
        <v>15000</v>
      </c>
      <c r="K688" s="93"/>
      <c r="L688" s="93"/>
      <c r="M688" s="93"/>
      <c r="N688" s="91"/>
      <c r="O688" s="91"/>
      <c r="P688" s="85">
        <f t="shared" si="214"/>
        <v>15000</v>
      </c>
      <c r="Q688" s="12">
        <f t="shared" si="215"/>
        <v>15000</v>
      </c>
      <c r="R688" s="12">
        <f t="shared" si="216"/>
        <v>15000</v>
      </c>
      <c r="S688" s="12">
        <f t="shared" si="217"/>
        <v>0</v>
      </c>
    </row>
    <row r="689" spans="1:19" s="76" customFormat="1" ht="47.25" x14ac:dyDescent="0.25">
      <c r="A689" s="814" t="s">
        <v>346</v>
      </c>
      <c r="B689" s="88" t="s">
        <v>268</v>
      </c>
      <c r="C689" s="82" t="s">
        <v>314</v>
      </c>
      <c r="D689" s="9">
        <v>20</v>
      </c>
      <c r="E689" s="90" t="s">
        <v>68</v>
      </c>
      <c r="F689" s="90"/>
      <c r="G689" s="91"/>
      <c r="H689" s="809">
        <v>0</v>
      </c>
      <c r="I689" s="91">
        <v>0</v>
      </c>
      <c r="J689" s="91">
        <v>0</v>
      </c>
      <c r="K689" s="93">
        <v>0</v>
      </c>
      <c r="L689" s="93">
        <v>12000</v>
      </c>
      <c r="M689" s="93"/>
      <c r="N689" s="91">
        <v>0</v>
      </c>
      <c r="O689" s="91"/>
      <c r="P689" s="85">
        <f t="shared" si="214"/>
        <v>12000</v>
      </c>
      <c r="Q689" s="12">
        <f t="shared" si="215"/>
        <v>12000</v>
      </c>
      <c r="R689" s="12">
        <f t="shared" si="216"/>
        <v>12000</v>
      </c>
      <c r="S689" s="12">
        <f t="shared" si="217"/>
        <v>0</v>
      </c>
    </row>
    <row r="690" spans="1:19" s="76" customFormat="1" ht="47.25" x14ac:dyDescent="0.25">
      <c r="A690" s="82" t="s">
        <v>347</v>
      </c>
      <c r="B690" s="88" t="s">
        <v>268</v>
      </c>
      <c r="C690" s="82" t="s">
        <v>314</v>
      </c>
      <c r="D690" s="9">
        <v>15</v>
      </c>
      <c r="E690" s="90" t="s">
        <v>68</v>
      </c>
      <c r="F690" s="90"/>
      <c r="G690" s="91"/>
      <c r="H690" s="809">
        <v>0</v>
      </c>
      <c r="I690" s="91">
        <v>0</v>
      </c>
      <c r="J690" s="91">
        <v>65000</v>
      </c>
      <c r="K690" s="93">
        <v>0</v>
      </c>
      <c r="L690" s="93"/>
      <c r="M690" s="93"/>
      <c r="N690" s="91"/>
      <c r="O690" s="91"/>
      <c r="P690" s="85">
        <f t="shared" si="214"/>
        <v>65000</v>
      </c>
      <c r="Q690" s="12">
        <f t="shared" si="215"/>
        <v>65000</v>
      </c>
      <c r="R690" s="12">
        <f t="shared" si="216"/>
        <v>65000</v>
      </c>
      <c r="S690" s="12">
        <f t="shared" si="217"/>
        <v>0</v>
      </c>
    </row>
    <row r="691" spans="1:19" s="76" customFormat="1" ht="47.25" x14ac:dyDescent="0.25">
      <c r="A691" s="82" t="s">
        <v>348</v>
      </c>
      <c r="B691" s="88" t="s">
        <v>121</v>
      </c>
      <c r="C691" s="82" t="s">
        <v>314</v>
      </c>
      <c r="D691" s="9">
        <v>15</v>
      </c>
      <c r="E691" s="90" t="s">
        <v>68</v>
      </c>
      <c r="F691" s="90"/>
      <c r="G691" s="91"/>
      <c r="H691" s="809">
        <v>0</v>
      </c>
      <c r="I691" s="91">
        <v>0</v>
      </c>
      <c r="J691" s="91">
        <v>0</v>
      </c>
      <c r="K691" s="93" t="s">
        <v>237</v>
      </c>
      <c r="L691" s="93"/>
      <c r="M691" s="93">
        <v>65000</v>
      </c>
      <c r="N691" s="91">
        <v>0</v>
      </c>
      <c r="O691" s="91"/>
      <c r="P691" s="85">
        <f t="shared" si="214"/>
        <v>65000</v>
      </c>
      <c r="Q691" s="12">
        <f t="shared" si="215"/>
        <v>65000</v>
      </c>
      <c r="R691" s="12">
        <f t="shared" si="216"/>
        <v>65000</v>
      </c>
      <c r="S691" s="12">
        <f t="shared" si="217"/>
        <v>0</v>
      </c>
    </row>
    <row r="692" spans="1:19" s="76" customFormat="1" ht="47.25" x14ac:dyDescent="0.25">
      <c r="A692" s="82" t="s">
        <v>349</v>
      </c>
      <c r="B692" s="88" t="s">
        <v>121</v>
      </c>
      <c r="C692" s="82" t="s">
        <v>314</v>
      </c>
      <c r="D692" s="9">
        <v>20</v>
      </c>
      <c r="E692" s="90" t="s">
        <v>68</v>
      </c>
      <c r="F692" s="90"/>
      <c r="G692" s="91"/>
      <c r="H692" s="809">
        <v>0</v>
      </c>
      <c r="I692" s="91">
        <v>0</v>
      </c>
      <c r="J692" s="91">
        <v>0</v>
      </c>
      <c r="K692" s="93">
        <v>0</v>
      </c>
      <c r="L692" s="93">
        <v>0</v>
      </c>
      <c r="M692" s="93"/>
      <c r="N692" s="91">
        <v>150000</v>
      </c>
      <c r="O692" s="91"/>
      <c r="P692" s="85">
        <f t="shared" si="214"/>
        <v>150000</v>
      </c>
      <c r="Q692" s="12">
        <f t="shared" si="215"/>
        <v>150000</v>
      </c>
      <c r="R692" s="12">
        <f t="shared" si="216"/>
        <v>150000</v>
      </c>
      <c r="S692" s="12">
        <f t="shared" si="217"/>
        <v>0</v>
      </c>
    </row>
    <row r="693" spans="1:19" s="76" customFormat="1" ht="47.25" x14ac:dyDescent="0.25">
      <c r="A693" s="82" t="s">
        <v>350</v>
      </c>
      <c r="B693" s="88" t="s">
        <v>121</v>
      </c>
      <c r="C693" s="82" t="s">
        <v>314</v>
      </c>
      <c r="D693" s="9">
        <v>15</v>
      </c>
      <c r="E693" s="90" t="s">
        <v>68</v>
      </c>
      <c r="F693" s="90" t="s">
        <v>288</v>
      </c>
      <c r="G693" s="91">
        <v>500000</v>
      </c>
      <c r="H693" s="809">
        <v>0</v>
      </c>
      <c r="I693" s="91">
        <v>0</v>
      </c>
      <c r="J693" s="91">
        <v>0</v>
      </c>
      <c r="K693" s="93">
        <v>0</v>
      </c>
      <c r="L693" s="93"/>
      <c r="M693" s="93"/>
      <c r="N693" s="91">
        <v>800000</v>
      </c>
      <c r="O693" s="91">
        <v>0</v>
      </c>
      <c r="P693" s="85">
        <f t="shared" si="214"/>
        <v>800000</v>
      </c>
      <c r="Q693" s="12">
        <f t="shared" si="215"/>
        <v>300000</v>
      </c>
      <c r="R693" s="12">
        <f t="shared" si="216"/>
        <v>300000</v>
      </c>
      <c r="S693" s="12">
        <f t="shared" si="217"/>
        <v>0</v>
      </c>
    </row>
    <row r="694" spans="1:19" s="76" customFormat="1" ht="47.25" x14ac:dyDescent="0.25">
      <c r="A694" s="82" t="s">
        <v>351</v>
      </c>
      <c r="B694" s="88" t="s">
        <v>121</v>
      </c>
      <c r="C694" s="82" t="s">
        <v>314</v>
      </c>
      <c r="D694" s="9">
        <v>15</v>
      </c>
      <c r="E694" s="90" t="s">
        <v>68</v>
      </c>
      <c r="F694" s="90"/>
      <c r="G694" s="91"/>
      <c r="H694" s="809">
        <v>0</v>
      </c>
      <c r="I694" s="91">
        <v>0</v>
      </c>
      <c r="J694" s="91"/>
      <c r="K694" s="93"/>
      <c r="L694" s="93">
        <v>125000</v>
      </c>
      <c r="M694" s="93"/>
      <c r="N694" s="91">
        <v>0</v>
      </c>
      <c r="O694" s="91"/>
      <c r="P694" s="85">
        <f t="shared" si="214"/>
        <v>125000</v>
      </c>
      <c r="Q694" s="12">
        <f t="shared" si="215"/>
        <v>125000</v>
      </c>
      <c r="R694" s="12">
        <f t="shared" si="216"/>
        <v>125000</v>
      </c>
      <c r="S694" s="12">
        <f t="shared" si="217"/>
        <v>0</v>
      </c>
    </row>
    <row r="695" spans="1:19" s="76" customFormat="1" ht="47.25" x14ac:dyDescent="0.25">
      <c r="A695" s="82" t="s">
        <v>352</v>
      </c>
      <c r="B695" s="88" t="s">
        <v>268</v>
      </c>
      <c r="C695" s="82" t="s">
        <v>314</v>
      </c>
      <c r="D695" s="9">
        <v>25</v>
      </c>
      <c r="E695" s="90" t="s">
        <v>68</v>
      </c>
      <c r="F695" s="90"/>
      <c r="G695" s="91"/>
      <c r="H695" s="809">
        <v>0</v>
      </c>
      <c r="I695" s="91">
        <v>0</v>
      </c>
      <c r="J695" s="91"/>
      <c r="K695" s="93"/>
      <c r="L695" s="93">
        <v>75000</v>
      </c>
      <c r="M695" s="93"/>
      <c r="N695" s="91">
        <v>0</v>
      </c>
      <c r="O695" s="91"/>
      <c r="P695" s="85">
        <f t="shared" si="214"/>
        <v>75000</v>
      </c>
      <c r="Q695" s="12">
        <f t="shared" si="215"/>
        <v>75000</v>
      </c>
      <c r="R695" s="12">
        <f t="shared" si="216"/>
        <v>75000</v>
      </c>
      <c r="S695" s="12">
        <f t="shared" si="217"/>
        <v>0</v>
      </c>
    </row>
    <row r="696" spans="1:19" s="76" customFormat="1" ht="47.25" x14ac:dyDescent="0.25">
      <c r="A696" s="82" t="s">
        <v>353</v>
      </c>
      <c r="B696" s="88" t="s">
        <v>268</v>
      </c>
      <c r="C696" s="82" t="s">
        <v>314</v>
      </c>
      <c r="D696" s="9">
        <v>10</v>
      </c>
      <c r="E696" s="90" t="s">
        <v>68</v>
      </c>
      <c r="F696" s="90"/>
      <c r="G696" s="91"/>
      <c r="H696" s="809"/>
      <c r="I696" s="91"/>
      <c r="J696" s="91">
        <v>25000</v>
      </c>
      <c r="K696" s="93"/>
      <c r="L696" s="93"/>
      <c r="M696" s="93"/>
      <c r="N696" s="91"/>
      <c r="O696" s="91"/>
      <c r="P696" s="85"/>
      <c r="Q696" s="12"/>
      <c r="R696" s="12"/>
      <c r="S696" s="12"/>
    </row>
    <row r="697" spans="1:19" s="76" customFormat="1" ht="47.25" x14ac:dyDescent="0.25">
      <c r="A697" s="82" t="s">
        <v>354</v>
      </c>
      <c r="B697" s="88" t="s">
        <v>268</v>
      </c>
      <c r="C697" s="82" t="s">
        <v>314</v>
      </c>
      <c r="D697" s="9">
        <v>25</v>
      </c>
      <c r="E697" s="90" t="s">
        <v>58</v>
      </c>
      <c r="F697" s="90" t="s">
        <v>288</v>
      </c>
      <c r="G697" s="91">
        <v>100000</v>
      </c>
      <c r="H697" s="809">
        <v>0</v>
      </c>
      <c r="I697" s="91">
        <v>0</v>
      </c>
      <c r="J697" s="91">
        <v>60000</v>
      </c>
      <c r="K697" s="93"/>
      <c r="L697" s="93"/>
      <c r="M697" s="93"/>
      <c r="N697" s="91">
        <v>140000</v>
      </c>
      <c r="O697" s="91"/>
      <c r="P697" s="85">
        <f t="shared" si="214"/>
        <v>200000</v>
      </c>
      <c r="Q697" s="12">
        <f t="shared" si="215"/>
        <v>100000</v>
      </c>
      <c r="R697" s="12">
        <f t="shared" si="216"/>
        <v>100000</v>
      </c>
      <c r="S697" s="12">
        <f t="shared" si="217"/>
        <v>0</v>
      </c>
    </row>
    <row r="698" spans="1:19" s="76" customFormat="1" ht="47.25" x14ac:dyDescent="0.25">
      <c r="A698" s="29" t="s">
        <v>355</v>
      </c>
      <c r="B698" s="38" t="s">
        <v>22</v>
      </c>
      <c r="C698" s="29" t="s">
        <v>314</v>
      </c>
      <c r="D698" s="39">
        <v>8</v>
      </c>
      <c r="E698" s="40" t="s">
        <v>68</v>
      </c>
      <c r="F698" s="40" t="s">
        <v>237</v>
      </c>
      <c r="G698" s="43"/>
      <c r="H698" s="33"/>
      <c r="I698" s="43">
        <v>10000</v>
      </c>
      <c r="J698" s="91"/>
      <c r="K698" s="93"/>
      <c r="L698" s="93">
        <v>10000</v>
      </c>
      <c r="M698" s="93"/>
      <c r="N698" s="91"/>
      <c r="O698" s="91"/>
      <c r="P698" s="85">
        <f t="shared" si="214"/>
        <v>20000</v>
      </c>
      <c r="Q698" s="12">
        <f t="shared" si="215"/>
        <v>20000</v>
      </c>
      <c r="R698" s="12">
        <f t="shared" si="216"/>
        <v>20000</v>
      </c>
      <c r="S698" s="12">
        <f t="shared" si="217"/>
        <v>0</v>
      </c>
    </row>
    <row r="699" spans="1:19" s="76" customFormat="1" ht="15.75" x14ac:dyDescent="0.25">
      <c r="A699" s="18"/>
      <c r="B699" s="19"/>
      <c r="C699" s="18"/>
      <c r="D699" s="21"/>
      <c r="E699" s="20"/>
      <c r="F699" s="21"/>
      <c r="G699" s="22">
        <f>SUM(G660:G698)</f>
        <v>612500</v>
      </c>
      <c r="H699" s="22">
        <f>SUM(H660:H698)</f>
        <v>0</v>
      </c>
      <c r="I699" s="22">
        <f>SUM(I660:I698)</f>
        <v>230000</v>
      </c>
      <c r="J699" s="22">
        <f>SUM(J660:J690)</f>
        <v>673000</v>
      </c>
      <c r="K699" s="22">
        <f t="shared" ref="K699:S699" si="220">SUM(K660:K698)</f>
        <v>286000</v>
      </c>
      <c r="L699" s="22">
        <f t="shared" si="220"/>
        <v>447000</v>
      </c>
      <c r="M699" s="22">
        <f t="shared" si="220"/>
        <v>123000</v>
      </c>
      <c r="N699" s="22">
        <f t="shared" si="220"/>
        <v>1175000</v>
      </c>
      <c r="O699" s="22">
        <f t="shared" si="220"/>
        <v>0</v>
      </c>
      <c r="P699" s="22">
        <f t="shared" si="220"/>
        <v>2971000</v>
      </c>
      <c r="Q699" s="22">
        <f t="shared" si="220"/>
        <v>2358500</v>
      </c>
      <c r="R699" s="22">
        <f t="shared" si="220"/>
        <v>2358500</v>
      </c>
      <c r="S699" s="22">
        <f t="shared" si="220"/>
        <v>0</v>
      </c>
    </row>
    <row r="700" spans="1:19" s="76" customFormat="1" ht="15.75" x14ac:dyDescent="0.25">
      <c r="A700" s="113"/>
      <c r="B700" s="114"/>
      <c r="C700" s="114"/>
      <c r="D700" s="115"/>
      <c r="E700" s="116"/>
      <c r="F700" s="115"/>
      <c r="G700" s="115"/>
      <c r="H700" s="115"/>
      <c r="I700" s="117"/>
      <c r="J700" s="117"/>
      <c r="K700" s="117"/>
      <c r="L700" s="117"/>
      <c r="M700" s="117"/>
      <c r="N700" s="117"/>
      <c r="O700" s="116"/>
      <c r="P700" s="116"/>
      <c r="Q700" s="116"/>
      <c r="R700" s="116"/>
      <c r="S700" s="116"/>
    </row>
    <row r="701" spans="1:19" s="76" customFormat="1" ht="15.75" x14ac:dyDescent="0.25">
      <c r="A701" s="101" t="s">
        <v>27</v>
      </c>
      <c r="B701" s="102"/>
      <c r="C701" s="103"/>
      <c r="D701" s="103"/>
      <c r="E701" s="103"/>
      <c r="F701" s="103"/>
      <c r="G701" s="64"/>
      <c r="H701" s="64"/>
      <c r="I701" s="64"/>
      <c r="J701" s="64"/>
      <c r="K701" s="64"/>
      <c r="L701" s="64"/>
      <c r="M701" s="64"/>
      <c r="N701" s="64"/>
      <c r="O701" s="64"/>
      <c r="P701" s="64"/>
      <c r="Q701" s="64" t="s">
        <v>28</v>
      </c>
      <c r="R701" s="64"/>
      <c r="S701" s="67"/>
    </row>
    <row r="702" spans="1:19" s="76" customFormat="1" ht="15.75" x14ac:dyDescent="0.25">
      <c r="A702" s="118"/>
      <c r="B702" s="105"/>
      <c r="C702" s="118"/>
      <c r="D702" s="815"/>
      <c r="E702" s="120"/>
      <c r="F702" s="118"/>
      <c r="G702" s="123"/>
      <c r="H702" s="816"/>
      <c r="I702" s="122"/>
      <c r="J702" s="121"/>
      <c r="K702" s="121"/>
      <c r="L702" s="122"/>
      <c r="M702" s="122"/>
      <c r="N702" s="121"/>
      <c r="O702" s="121"/>
      <c r="P702" s="104">
        <f t="shared" ref="P702:P771" si="221">SUM(I702:O702)</f>
        <v>0</v>
      </c>
      <c r="Q702" s="63">
        <f t="shared" ref="Q702:Q771" si="222">SUM(P702-G702)</f>
        <v>0</v>
      </c>
      <c r="R702" s="63">
        <f t="shared" ref="R702:R765" si="223">SUM(Q702-O702)</f>
        <v>0</v>
      </c>
      <c r="S702" s="63">
        <f t="shared" ref="S702:S771" si="224">H702</f>
        <v>0</v>
      </c>
    </row>
    <row r="703" spans="1:19" s="76" customFormat="1" ht="63" x14ac:dyDescent="0.25">
      <c r="A703" s="118" t="s">
        <v>356</v>
      </c>
      <c r="B703" s="817"/>
      <c r="C703" s="118" t="s">
        <v>357</v>
      </c>
      <c r="D703" s="815">
        <v>10</v>
      </c>
      <c r="E703" s="120" t="s">
        <v>68</v>
      </c>
      <c r="F703" s="118"/>
      <c r="G703" s="123"/>
      <c r="H703" s="816"/>
      <c r="I703" s="122"/>
      <c r="J703" s="121"/>
      <c r="K703" s="121"/>
      <c r="L703" s="122"/>
      <c r="M703" s="122"/>
      <c r="N703" s="121">
        <v>28000</v>
      </c>
      <c r="O703" s="121"/>
      <c r="P703" s="104">
        <f t="shared" si="221"/>
        <v>28000</v>
      </c>
      <c r="Q703" s="63">
        <f t="shared" si="222"/>
        <v>28000</v>
      </c>
      <c r="R703" s="63">
        <f t="shared" si="223"/>
        <v>28000</v>
      </c>
      <c r="S703" s="63">
        <f t="shared" si="224"/>
        <v>0</v>
      </c>
    </row>
    <row r="704" spans="1:19" s="76" customFormat="1" ht="63" x14ac:dyDescent="0.25">
      <c r="A704" s="118" t="s">
        <v>358</v>
      </c>
      <c r="B704" s="105"/>
      <c r="C704" s="118" t="s">
        <v>357</v>
      </c>
      <c r="D704" s="119">
        <v>10</v>
      </c>
      <c r="E704" s="120" t="s">
        <v>68</v>
      </c>
      <c r="F704" s="118"/>
      <c r="G704" s="123"/>
      <c r="H704" s="62"/>
      <c r="I704" s="122">
        <v>0</v>
      </c>
      <c r="J704" s="121"/>
      <c r="K704" s="121">
        <v>0</v>
      </c>
      <c r="L704" s="122"/>
      <c r="M704" s="122">
        <v>60000</v>
      </c>
      <c r="N704" s="121"/>
      <c r="O704" s="121"/>
      <c r="P704" s="104">
        <f t="shared" ref="P704:P767" si="225">SUM(I704:O704)</f>
        <v>60000</v>
      </c>
      <c r="Q704" s="63">
        <f t="shared" si="222"/>
        <v>60000</v>
      </c>
      <c r="R704" s="63">
        <f t="shared" si="223"/>
        <v>60000</v>
      </c>
      <c r="S704" s="63">
        <f t="shared" si="224"/>
        <v>0</v>
      </c>
    </row>
    <row r="705" spans="1:19" s="76" customFormat="1" ht="15.75" x14ac:dyDescent="0.25">
      <c r="A705" s="118"/>
      <c r="B705" s="105"/>
      <c r="C705" s="118"/>
      <c r="D705" s="119"/>
      <c r="E705" s="120"/>
      <c r="F705" s="118"/>
      <c r="G705" s="123"/>
      <c r="H705" s="62"/>
      <c r="I705" s="122">
        <v>0</v>
      </c>
      <c r="J705" s="121"/>
      <c r="K705" s="121">
        <v>0</v>
      </c>
      <c r="L705" s="122"/>
      <c r="M705" s="122"/>
      <c r="N705" s="121"/>
      <c r="O705" s="121"/>
      <c r="P705" s="104">
        <f t="shared" si="225"/>
        <v>0</v>
      </c>
      <c r="Q705" s="63">
        <f t="shared" si="222"/>
        <v>0</v>
      </c>
      <c r="R705" s="63">
        <f t="shared" si="223"/>
        <v>0</v>
      </c>
      <c r="S705" s="63">
        <f t="shared" si="224"/>
        <v>0</v>
      </c>
    </row>
    <row r="706" spans="1:19" s="76" customFormat="1" ht="63" x14ac:dyDescent="0.25">
      <c r="A706" s="118" t="s">
        <v>359</v>
      </c>
      <c r="B706" s="105"/>
      <c r="C706" s="118" t="s">
        <v>357</v>
      </c>
      <c r="D706" s="119">
        <v>0</v>
      </c>
      <c r="E706" s="120" t="s">
        <v>68</v>
      </c>
      <c r="F706" s="118"/>
      <c r="G706" s="123"/>
      <c r="H706" s="62"/>
      <c r="I706" s="122">
        <v>0</v>
      </c>
      <c r="J706" s="121"/>
      <c r="K706" s="121">
        <v>0</v>
      </c>
      <c r="L706" s="122"/>
      <c r="M706" s="122"/>
      <c r="N706" s="121">
        <v>55000</v>
      </c>
      <c r="O706" s="121"/>
      <c r="P706" s="104">
        <f t="shared" si="225"/>
        <v>55000</v>
      </c>
      <c r="Q706" s="63">
        <f t="shared" si="222"/>
        <v>55000</v>
      </c>
      <c r="R706" s="63">
        <f t="shared" si="223"/>
        <v>55000</v>
      </c>
      <c r="S706" s="63">
        <f t="shared" si="224"/>
        <v>0</v>
      </c>
    </row>
    <row r="707" spans="1:19" s="76" customFormat="1" ht="63" x14ac:dyDescent="0.25">
      <c r="A707" s="118" t="s">
        <v>360</v>
      </c>
      <c r="B707" s="105"/>
      <c r="C707" s="118" t="s">
        <v>357</v>
      </c>
      <c r="D707" s="119">
        <v>10</v>
      </c>
      <c r="E707" s="120" t="s">
        <v>68</v>
      </c>
      <c r="F707" s="118"/>
      <c r="G707" s="123"/>
      <c r="H707" s="62"/>
      <c r="I707" s="122">
        <v>0</v>
      </c>
      <c r="J707" s="121"/>
      <c r="K707" s="121">
        <v>0</v>
      </c>
      <c r="L707" s="122"/>
      <c r="M707" s="122"/>
      <c r="N707" s="121">
        <v>25000</v>
      </c>
      <c r="O707" s="121"/>
      <c r="P707" s="104">
        <f t="shared" si="225"/>
        <v>25000</v>
      </c>
      <c r="Q707" s="63">
        <f t="shared" si="222"/>
        <v>25000</v>
      </c>
      <c r="R707" s="63">
        <f t="shared" si="223"/>
        <v>25000</v>
      </c>
      <c r="S707" s="63">
        <f t="shared" si="224"/>
        <v>0</v>
      </c>
    </row>
    <row r="708" spans="1:19" s="76" customFormat="1" ht="63" x14ac:dyDescent="0.25">
      <c r="A708" s="118" t="s">
        <v>361</v>
      </c>
      <c r="B708" s="105"/>
      <c r="C708" s="118" t="s">
        <v>357</v>
      </c>
      <c r="D708" s="119">
        <v>10</v>
      </c>
      <c r="E708" s="120" t="s">
        <v>68</v>
      </c>
      <c r="F708" s="118"/>
      <c r="G708" s="123"/>
      <c r="H708" s="62"/>
      <c r="I708" s="122">
        <v>0</v>
      </c>
      <c r="J708" s="121"/>
      <c r="K708" s="121">
        <v>0</v>
      </c>
      <c r="L708" s="122"/>
      <c r="M708" s="122"/>
      <c r="N708" s="121">
        <v>28000</v>
      </c>
      <c r="O708" s="121"/>
      <c r="P708" s="104">
        <f t="shared" si="225"/>
        <v>28000</v>
      </c>
      <c r="Q708" s="63">
        <f t="shared" si="222"/>
        <v>28000</v>
      </c>
      <c r="R708" s="63">
        <f t="shared" si="223"/>
        <v>28000</v>
      </c>
      <c r="S708" s="63">
        <f t="shared" si="224"/>
        <v>0</v>
      </c>
    </row>
    <row r="709" spans="1:19" s="76" customFormat="1" ht="63" x14ac:dyDescent="0.25">
      <c r="A709" s="118" t="s">
        <v>362</v>
      </c>
      <c r="B709" s="105"/>
      <c r="C709" s="118" t="s">
        <v>357</v>
      </c>
      <c r="D709" s="119">
        <v>10</v>
      </c>
      <c r="E709" s="120" t="s">
        <v>68</v>
      </c>
      <c r="F709" s="118"/>
      <c r="G709" s="123"/>
      <c r="H709" s="62"/>
      <c r="I709" s="122">
        <v>0</v>
      </c>
      <c r="J709" s="121"/>
      <c r="K709" s="121">
        <v>0</v>
      </c>
      <c r="L709" s="122"/>
      <c r="M709" s="122"/>
      <c r="N709" s="121">
        <v>25000</v>
      </c>
      <c r="O709" s="121"/>
      <c r="P709" s="104">
        <f t="shared" si="225"/>
        <v>25000</v>
      </c>
      <c r="Q709" s="63">
        <f t="shared" si="222"/>
        <v>25000</v>
      </c>
      <c r="R709" s="63">
        <f t="shared" si="223"/>
        <v>25000</v>
      </c>
      <c r="S709" s="63">
        <f t="shared" si="224"/>
        <v>0</v>
      </c>
    </row>
    <row r="710" spans="1:19" s="76" customFormat="1" ht="63" x14ac:dyDescent="0.25">
      <c r="A710" s="118" t="s">
        <v>363</v>
      </c>
      <c r="B710" s="105"/>
      <c r="C710" s="118" t="s">
        <v>357</v>
      </c>
      <c r="D710" s="119">
        <v>10</v>
      </c>
      <c r="E710" s="120" t="s">
        <v>68</v>
      </c>
      <c r="F710" s="118"/>
      <c r="G710" s="123"/>
      <c r="H710" s="62"/>
      <c r="I710" s="122">
        <v>0</v>
      </c>
      <c r="J710" s="121"/>
      <c r="K710" s="121">
        <v>0</v>
      </c>
      <c r="L710" s="122"/>
      <c r="M710" s="122">
        <v>25000</v>
      </c>
      <c r="N710" s="121">
        <v>0</v>
      </c>
      <c r="O710" s="121"/>
      <c r="P710" s="104">
        <f t="shared" si="225"/>
        <v>25000</v>
      </c>
      <c r="Q710" s="63">
        <f t="shared" si="222"/>
        <v>25000</v>
      </c>
      <c r="R710" s="63">
        <f t="shared" si="223"/>
        <v>25000</v>
      </c>
      <c r="S710" s="63">
        <f t="shared" si="224"/>
        <v>0</v>
      </c>
    </row>
    <row r="711" spans="1:19" s="76" customFormat="1" ht="63" x14ac:dyDescent="0.25">
      <c r="A711" s="118" t="s">
        <v>364</v>
      </c>
      <c r="B711" s="105" t="s">
        <v>268</v>
      </c>
      <c r="C711" s="118" t="s">
        <v>357</v>
      </c>
      <c r="D711" s="119">
        <v>10</v>
      </c>
      <c r="E711" s="120" t="s">
        <v>68</v>
      </c>
      <c r="F711" s="118"/>
      <c r="G711" s="123"/>
      <c r="H711" s="62"/>
      <c r="I711" s="122">
        <v>0</v>
      </c>
      <c r="J711" s="121"/>
      <c r="K711" s="121">
        <v>30000</v>
      </c>
      <c r="L711" s="122">
        <v>0</v>
      </c>
      <c r="M711" s="122"/>
      <c r="N711" s="121"/>
      <c r="O711" s="121"/>
      <c r="P711" s="104">
        <f t="shared" si="225"/>
        <v>30000</v>
      </c>
      <c r="Q711" s="63">
        <f t="shared" si="222"/>
        <v>30000</v>
      </c>
      <c r="R711" s="63">
        <f t="shared" si="223"/>
        <v>30000</v>
      </c>
      <c r="S711" s="63">
        <f t="shared" si="224"/>
        <v>0</v>
      </c>
    </row>
    <row r="712" spans="1:19" s="76" customFormat="1" ht="63" x14ac:dyDescent="0.25">
      <c r="A712" s="118" t="s">
        <v>365</v>
      </c>
      <c r="B712" s="105"/>
      <c r="C712" s="118" t="s">
        <v>357</v>
      </c>
      <c r="D712" s="119">
        <v>10</v>
      </c>
      <c r="E712" s="120" t="s">
        <v>68</v>
      </c>
      <c r="F712" s="118"/>
      <c r="G712" s="123"/>
      <c r="H712" s="62"/>
      <c r="I712" s="122">
        <v>0</v>
      </c>
      <c r="J712" s="121"/>
      <c r="K712" s="121">
        <v>0</v>
      </c>
      <c r="L712" s="122"/>
      <c r="M712" s="122"/>
      <c r="N712" s="121">
        <v>30000</v>
      </c>
      <c r="O712" s="121"/>
      <c r="P712" s="104">
        <f t="shared" si="225"/>
        <v>30000</v>
      </c>
      <c r="Q712" s="63">
        <f t="shared" si="222"/>
        <v>30000</v>
      </c>
      <c r="R712" s="63">
        <f t="shared" si="223"/>
        <v>30000</v>
      </c>
      <c r="S712" s="63">
        <f t="shared" si="224"/>
        <v>0</v>
      </c>
    </row>
    <row r="713" spans="1:19" s="76" customFormat="1" ht="63" x14ac:dyDescent="0.25">
      <c r="A713" s="118" t="s">
        <v>366</v>
      </c>
      <c r="B713" s="105" t="s">
        <v>268</v>
      </c>
      <c r="C713" s="118" t="s">
        <v>357</v>
      </c>
      <c r="D713" s="119">
        <v>12</v>
      </c>
      <c r="E713" s="120" t="s">
        <v>68</v>
      </c>
      <c r="F713" s="118"/>
      <c r="G713" s="123"/>
      <c r="H713" s="62"/>
      <c r="I713" s="122">
        <v>0</v>
      </c>
      <c r="J713" s="121">
        <v>55000</v>
      </c>
      <c r="K713" s="121"/>
      <c r="L713" s="122"/>
      <c r="M713" s="122"/>
      <c r="N713" s="121"/>
      <c r="O713" s="121"/>
      <c r="P713" s="104">
        <f t="shared" si="225"/>
        <v>55000</v>
      </c>
      <c r="Q713" s="63">
        <f t="shared" si="222"/>
        <v>55000</v>
      </c>
      <c r="R713" s="63">
        <f t="shared" si="223"/>
        <v>55000</v>
      </c>
      <c r="S713" s="63">
        <f t="shared" si="224"/>
        <v>0</v>
      </c>
    </row>
    <row r="714" spans="1:19" s="76" customFormat="1" ht="63" x14ac:dyDescent="0.25">
      <c r="A714" s="44" t="s">
        <v>367</v>
      </c>
      <c r="B714" s="53" t="s">
        <v>22</v>
      </c>
      <c r="C714" s="44" t="s">
        <v>357</v>
      </c>
      <c r="D714" s="46">
        <v>10</v>
      </c>
      <c r="E714" s="47" t="s">
        <v>68</v>
      </c>
      <c r="F714" s="44"/>
      <c r="G714" s="48"/>
      <c r="H714" s="49"/>
      <c r="I714" s="50">
        <v>30000</v>
      </c>
      <c r="J714" s="121">
        <v>0</v>
      </c>
      <c r="K714" s="121">
        <v>0</v>
      </c>
      <c r="L714" s="122"/>
      <c r="M714" s="122"/>
      <c r="N714" s="121"/>
      <c r="O714" s="121"/>
      <c r="P714" s="104">
        <f t="shared" si="225"/>
        <v>30000</v>
      </c>
      <c r="Q714" s="63">
        <f t="shared" si="222"/>
        <v>30000</v>
      </c>
      <c r="R714" s="63">
        <f t="shared" si="223"/>
        <v>30000</v>
      </c>
      <c r="S714" s="63">
        <f t="shared" si="224"/>
        <v>0</v>
      </c>
    </row>
    <row r="715" spans="1:19" s="76" customFormat="1" ht="63" x14ac:dyDescent="0.25">
      <c r="A715" s="44" t="s">
        <v>368</v>
      </c>
      <c r="B715" s="53" t="s">
        <v>22</v>
      </c>
      <c r="C715" s="44" t="s">
        <v>357</v>
      </c>
      <c r="D715" s="46">
        <v>10</v>
      </c>
      <c r="E715" s="47" t="s">
        <v>68</v>
      </c>
      <c r="F715" s="44"/>
      <c r="G715" s="48"/>
      <c r="H715" s="49"/>
      <c r="I715" s="50">
        <v>30000</v>
      </c>
      <c r="J715" s="121">
        <v>0</v>
      </c>
      <c r="K715" s="121">
        <v>0</v>
      </c>
      <c r="L715" s="122"/>
      <c r="M715" s="122"/>
      <c r="N715" s="121"/>
      <c r="O715" s="121"/>
      <c r="P715" s="104">
        <f t="shared" si="225"/>
        <v>30000</v>
      </c>
      <c r="Q715" s="63">
        <f t="shared" si="222"/>
        <v>30000</v>
      </c>
      <c r="R715" s="63">
        <f t="shared" si="223"/>
        <v>30000</v>
      </c>
      <c r="S715" s="63">
        <f t="shared" si="224"/>
        <v>0</v>
      </c>
    </row>
    <row r="716" spans="1:19" s="76" customFormat="1" ht="63" x14ac:dyDescent="0.25">
      <c r="A716" s="118" t="s">
        <v>369</v>
      </c>
      <c r="B716" s="105" t="s">
        <v>268</v>
      </c>
      <c r="C716" s="118" t="s">
        <v>357</v>
      </c>
      <c r="D716" s="119">
        <v>10</v>
      </c>
      <c r="E716" s="120" t="s">
        <v>68</v>
      </c>
      <c r="F716" s="118"/>
      <c r="G716" s="123"/>
      <c r="H716" s="62"/>
      <c r="I716" s="122">
        <v>0</v>
      </c>
      <c r="J716" s="121">
        <v>30000</v>
      </c>
      <c r="K716" s="121"/>
      <c r="L716" s="122"/>
      <c r="M716" s="122"/>
      <c r="N716" s="121"/>
      <c r="O716" s="121"/>
      <c r="P716" s="104">
        <f t="shared" si="225"/>
        <v>30000</v>
      </c>
      <c r="Q716" s="63">
        <f t="shared" si="222"/>
        <v>30000</v>
      </c>
      <c r="R716" s="63">
        <f t="shared" si="223"/>
        <v>30000</v>
      </c>
      <c r="S716" s="63">
        <f t="shared" si="224"/>
        <v>0</v>
      </c>
    </row>
    <row r="717" spans="1:19" s="76" customFormat="1" ht="63" x14ac:dyDescent="0.25">
      <c r="A717" s="118" t="s">
        <v>370</v>
      </c>
      <c r="B717" s="105" t="s">
        <v>268</v>
      </c>
      <c r="C717" s="118" t="s">
        <v>357</v>
      </c>
      <c r="D717" s="119">
        <v>10</v>
      </c>
      <c r="E717" s="120" t="s">
        <v>68</v>
      </c>
      <c r="F717" s="118"/>
      <c r="G717" s="123"/>
      <c r="H717" s="62"/>
      <c r="I717" s="122">
        <v>0</v>
      </c>
      <c r="J717" s="121"/>
      <c r="K717" s="121">
        <v>0</v>
      </c>
      <c r="L717" s="122">
        <v>30000</v>
      </c>
      <c r="M717" s="122">
        <v>0</v>
      </c>
      <c r="N717" s="121"/>
      <c r="O717" s="121"/>
      <c r="P717" s="104">
        <f t="shared" si="225"/>
        <v>30000</v>
      </c>
      <c r="Q717" s="63">
        <f t="shared" si="222"/>
        <v>30000</v>
      </c>
      <c r="R717" s="63">
        <f t="shared" si="223"/>
        <v>30000</v>
      </c>
      <c r="S717" s="63">
        <f t="shared" si="224"/>
        <v>0</v>
      </c>
    </row>
    <row r="718" spans="1:19" s="76" customFormat="1" ht="63" x14ac:dyDescent="0.25">
      <c r="A718" s="118" t="s">
        <v>371</v>
      </c>
      <c r="B718" s="105"/>
      <c r="C718" s="118" t="s">
        <v>357</v>
      </c>
      <c r="D718" s="119">
        <v>10</v>
      </c>
      <c r="E718" s="120" t="s">
        <v>68</v>
      </c>
      <c r="F718" s="118"/>
      <c r="G718" s="123"/>
      <c r="H718" s="62"/>
      <c r="I718" s="122">
        <v>0</v>
      </c>
      <c r="J718" s="121"/>
      <c r="K718" s="121">
        <v>0</v>
      </c>
      <c r="L718" s="122"/>
      <c r="M718" s="122"/>
      <c r="N718" s="121">
        <v>35000</v>
      </c>
      <c r="O718" s="121"/>
      <c r="P718" s="104">
        <f t="shared" si="225"/>
        <v>35000</v>
      </c>
      <c r="Q718" s="63">
        <f t="shared" si="222"/>
        <v>35000</v>
      </c>
      <c r="R718" s="63">
        <f t="shared" si="223"/>
        <v>35000</v>
      </c>
      <c r="S718" s="63">
        <f t="shared" si="224"/>
        <v>0</v>
      </c>
    </row>
    <row r="719" spans="1:19" s="76" customFormat="1" ht="63" x14ac:dyDescent="0.25">
      <c r="A719" s="118" t="s">
        <v>372</v>
      </c>
      <c r="B719" s="105"/>
      <c r="C719" s="118" t="s">
        <v>357</v>
      </c>
      <c r="D719" s="119">
        <v>10</v>
      </c>
      <c r="E719" s="120" t="s">
        <v>68</v>
      </c>
      <c r="F719" s="118"/>
      <c r="G719" s="123"/>
      <c r="H719" s="62"/>
      <c r="I719" s="122">
        <v>0</v>
      </c>
      <c r="J719" s="121"/>
      <c r="K719" s="121">
        <v>0</v>
      </c>
      <c r="L719" s="122"/>
      <c r="M719" s="122"/>
      <c r="N719" s="121">
        <v>30000</v>
      </c>
      <c r="O719" s="121"/>
      <c r="P719" s="104">
        <f t="shared" si="225"/>
        <v>30000</v>
      </c>
      <c r="Q719" s="63">
        <f t="shared" si="222"/>
        <v>30000</v>
      </c>
      <c r="R719" s="63">
        <f t="shared" si="223"/>
        <v>30000</v>
      </c>
      <c r="S719" s="63">
        <f t="shared" si="224"/>
        <v>0</v>
      </c>
    </row>
    <row r="720" spans="1:19" s="76" customFormat="1" ht="63" x14ac:dyDescent="0.25">
      <c r="A720" s="118" t="s">
        <v>373</v>
      </c>
      <c r="B720" s="105"/>
      <c r="C720" s="118" t="s">
        <v>357</v>
      </c>
      <c r="D720" s="119">
        <v>12</v>
      </c>
      <c r="E720" s="120" t="s">
        <v>68</v>
      </c>
      <c r="F720" s="118"/>
      <c r="G720" s="123"/>
      <c r="H720" s="62"/>
      <c r="I720" s="122">
        <v>0</v>
      </c>
      <c r="J720" s="121"/>
      <c r="K720" s="121">
        <v>0</v>
      </c>
      <c r="L720" s="122"/>
      <c r="M720" s="122"/>
      <c r="N720" s="121">
        <v>40000</v>
      </c>
      <c r="O720" s="121"/>
      <c r="P720" s="104">
        <f t="shared" si="225"/>
        <v>40000</v>
      </c>
      <c r="Q720" s="63">
        <f t="shared" si="222"/>
        <v>40000</v>
      </c>
      <c r="R720" s="63">
        <f t="shared" si="223"/>
        <v>40000</v>
      </c>
      <c r="S720" s="63">
        <f t="shared" si="224"/>
        <v>0</v>
      </c>
    </row>
    <row r="721" spans="1:19" s="76" customFormat="1" ht="63" x14ac:dyDescent="0.25">
      <c r="A721" s="44" t="s">
        <v>374</v>
      </c>
      <c r="B721" s="45"/>
      <c r="C721" s="44" t="s">
        <v>357</v>
      </c>
      <c r="D721" s="46">
        <v>8</v>
      </c>
      <c r="E721" s="47" t="s">
        <v>68</v>
      </c>
      <c r="F721" s="44"/>
      <c r="G721" s="48"/>
      <c r="H721" s="49"/>
      <c r="I721" s="50">
        <v>8000</v>
      </c>
      <c r="J721" s="121"/>
      <c r="K721" s="121">
        <v>0</v>
      </c>
      <c r="L721" s="122"/>
      <c r="M721" s="122"/>
      <c r="N721" s="121"/>
      <c r="O721" s="121"/>
      <c r="P721" s="104">
        <f t="shared" si="225"/>
        <v>8000</v>
      </c>
      <c r="Q721" s="63">
        <f t="shared" si="222"/>
        <v>8000</v>
      </c>
      <c r="R721" s="63">
        <f t="shared" si="223"/>
        <v>8000</v>
      </c>
      <c r="S721" s="63">
        <f t="shared" si="224"/>
        <v>0</v>
      </c>
    </row>
    <row r="722" spans="1:19" s="76" customFormat="1" ht="63" x14ac:dyDescent="0.25">
      <c r="A722" s="118" t="s">
        <v>375</v>
      </c>
      <c r="B722" s="105"/>
      <c r="C722" s="118" t="s">
        <v>357</v>
      </c>
      <c r="D722" s="119">
        <v>10</v>
      </c>
      <c r="E722" s="120" t="s">
        <v>68</v>
      </c>
      <c r="F722" s="118"/>
      <c r="G722" s="123"/>
      <c r="H722" s="62"/>
      <c r="I722" s="122">
        <v>0</v>
      </c>
      <c r="J722" s="121"/>
      <c r="K722" s="121">
        <v>0</v>
      </c>
      <c r="L722" s="122">
        <v>25000</v>
      </c>
      <c r="M722" s="122"/>
      <c r="N722" s="121">
        <v>30000</v>
      </c>
      <c r="O722" s="121"/>
      <c r="P722" s="104">
        <f t="shared" si="225"/>
        <v>55000</v>
      </c>
      <c r="Q722" s="63">
        <f t="shared" si="222"/>
        <v>55000</v>
      </c>
      <c r="R722" s="63">
        <f t="shared" si="223"/>
        <v>55000</v>
      </c>
      <c r="S722" s="63">
        <f t="shared" si="224"/>
        <v>0</v>
      </c>
    </row>
    <row r="723" spans="1:19" s="76" customFormat="1" ht="63" x14ac:dyDescent="0.25">
      <c r="A723" s="118" t="s">
        <v>376</v>
      </c>
      <c r="B723" s="817"/>
      <c r="C723" s="118" t="s">
        <v>357</v>
      </c>
      <c r="D723" s="815">
        <v>12</v>
      </c>
      <c r="E723" s="120" t="s">
        <v>68</v>
      </c>
      <c r="F723" s="118"/>
      <c r="G723" s="123"/>
      <c r="H723" s="816"/>
      <c r="I723" s="122"/>
      <c r="J723" s="121"/>
      <c r="K723" s="121">
        <v>0</v>
      </c>
      <c r="L723" s="122"/>
      <c r="M723" s="122"/>
      <c r="N723" s="121">
        <v>14000</v>
      </c>
      <c r="O723" s="121"/>
      <c r="P723" s="104">
        <f t="shared" si="225"/>
        <v>14000</v>
      </c>
      <c r="Q723" s="63">
        <f t="shared" si="222"/>
        <v>14000</v>
      </c>
      <c r="R723" s="63">
        <f t="shared" si="223"/>
        <v>14000</v>
      </c>
      <c r="S723" s="63">
        <f t="shared" si="224"/>
        <v>0</v>
      </c>
    </row>
    <row r="724" spans="1:19" s="76" customFormat="1" ht="63" x14ac:dyDescent="0.25">
      <c r="A724" s="118" t="s">
        <v>377</v>
      </c>
      <c r="B724" s="105"/>
      <c r="C724" s="118" t="s">
        <v>357</v>
      </c>
      <c r="D724" s="119">
        <v>10</v>
      </c>
      <c r="E724" s="120" t="s">
        <v>68</v>
      </c>
      <c r="F724" s="118"/>
      <c r="G724" s="123"/>
      <c r="H724" s="62"/>
      <c r="I724" s="122">
        <v>0</v>
      </c>
      <c r="J724" s="121"/>
      <c r="K724" s="121">
        <v>0</v>
      </c>
      <c r="L724" s="122"/>
      <c r="M724" s="122"/>
      <c r="N724" s="121">
        <v>25000</v>
      </c>
      <c r="O724" s="121"/>
      <c r="P724" s="104">
        <f t="shared" si="225"/>
        <v>25000</v>
      </c>
      <c r="Q724" s="63">
        <f t="shared" si="222"/>
        <v>25000</v>
      </c>
      <c r="R724" s="63">
        <f t="shared" si="223"/>
        <v>25000</v>
      </c>
      <c r="S724" s="63">
        <f t="shared" si="224"/>
        <v>0</v>
      </c>
    </row>
    <row r="725" spans="1:19" s="76" customFormat="1" ht="63" x14ac:dyDescent="0.25">
      <c r="A725" s="118" t="s">
        <v>378</v>
      </c>
      <c r="B725" s="105" t="s">
        <v>268</v>
      </c>
      <c r="C725" s="118" t="s">
        <v>357</v>
      </c>
      <c r="D725" s="119">
        <v>10</v>
      </c>
      <c r="E725" s="120" t="s">
        <v>68</v>
      </c>
      <c r="F725" s="118"/>
      <c r="G725" s="123"/>
      <c r="H725" s="62"/>
      <c r="I725" s="122">
        <v>0</v>
      </c>
      <c r="J725" s="121"/>
      <c r="K725" s="121">
        <v>30000</v>
      </c>
      <c r="L725" s="122">
        <v>0</v>
      </c>
      <c r="M725" s="122"/>
      <c r="N725" s="121"/>
      <c r="O725" s="121"/>
      <c r="P725" s="104">
        <f t="shared" si="225"/>
        <v>30000</v>
      </c>
      <c r="Q725" s="63">
        <f t="shared" si="222"/>
        <v>30000</v>
      </c>
      <c r="R725" s="63">
        <f t="shared" si="223"/>
        <v>30000</v>
      </c>
      <c r="S725" s="63">
        <f t="shared" si="224"/>
        <v>0</v>
      </c>
    </row>
    <row r="726" spans="1:19" s="76" customFormat="1" ht="63" x14ac:dyDescent="0.25">
      <c r="A726" s="118" t="s">
        <v>379</v>
      </c>
      <c r="B726" s="105"/>
      <c r="C726" s="118" t="s">
        <v>357</v>
      </c>
      <c r="D726" s="119">
        <v>10</v>
      </c>
      <c r="E726" s="120" t="s">
        <v>68</v>
      </c>
      <c r="F726" s="118"/>
      <c r="G726" s="123"/>
      <c r="H726" s="62"/>
      <c r="I726" s="122">
        <v>0</v>
      </c>
      <c r="J726" s="121"/>
      <c r="K726" s="121">
        <v>0</v>
      </c>
      <c r="L726" s="122"/>
      <c r="M726" s="122"/>
      <c r="N726" s="121">
        <v>50000</v>
      </c>
      <c r="O726" s="121"/>
      <c r="P726" s="104">
        <f t="shared" si="225"/>
        <v>50000</v>
      </c>
      <c r="Q726" s="63">
        <f t="shared" si="222"/>
        <v>50000</v>
      </c>
      <c r="R726" s="63">
        <f t="shared" si="223"/>
        <v>50000</v>
      </c>
      <c r="S726" s="63">
        <f t="shared" si="224"/>
        <v>0</v>
      </c>
    </row>
    <row r="727" spans="1:19" s="76" customFormat="1" ht="63" x14ac:dyDescent="0.25">
      <c r="A727" s="118" t="s">
        <v>380</v>
      </c>
      <c r="B727" s="105"/>
      <c r="C727" s="118" t="s">
        <v>357</v>
      </c>
      <c r="D727" s="119">
        <v>12</v>
      </c>
      <c r="E727" s="120" t="s">
        <v>68</v>
      </c>
      <c r="F727" s="118"/>
      <c r="G727" s="123"/>
      <c r="H727" s="62"/>
      <c r="I727" s="122">
        <v>0</v>
      </c>
      <c r="J727" s="121"/>
      <c r="K727" s="121">
        <v>0</v>
      </c>
      <c r="L727" s="122"/>
      <c r="M727" s="122"/>
      <c r="N727" s="121">
        <v>35000</v>
      </c>
      <c r="O727" s="121"/>
      <c r="P727" s="104">
        <f t="shared" si="225"/>
        <v>35000</v>
      </c>
      <c r="Q727" s="63">
        <f t="shared" si="222"/>
        <v>35000</v>
      </c>
      <c r="R727" s="63">
        <f t="shared" si="223"/>
        <v>35000</v>
      </c>
      <c r="S727" s="63">
        <f t="shared" si="224"/>
        <v>0</v>
      </c>
    </row>
    <row r="728" spans="1:19" s="76" customFormat="1" ht="63" x14ac:dyDescent="0.25">
      <c r="A728" s="118" t="s">
        <v>381</v>
      </c>
      <c r="B728" s="817"/>
      <c r="C728" s="118" t="s">
        <v>357</v>
      </c>
      <c r="D728" s="815">
        <v>10</v>
      </c>
      <c r="E728" s="120" t="s">
        <v>68</v>
      </c>
      <c r="F728" s="118"/>
      <c r="G728" s="123"/>
      <c r="H728" s="816"/>
      <c r="I728" s="122"/>
      <c r="J728" s="121"/>
      <c r="K728" s="121">
        <v>0</v>
      </c>
      <c r="L728" s="122"/>
      <c r="M728" s="122"/>
      <c r="N728" s="121"/>
      <c r="O728" s="121"/>
      <c r="P728" s="104">
        <f t="shared" si="225"/>
        <v>0</v>
      </c>
      <c r="Q728" s="63">
        <f t="shared" si="222"/>
        <v>0</v>
      </c>
      <c r="R728" s="63">
        <f t="shared" si="223"/>
        <v>0</v>
      </c>
      <c r="S728" s="63">
        <f t="shared" si="224"/>
        <v>0</v>
      </c>
    </row>
    <row r="729" spans="1:19" s="76" customFormat="1" ht="63" x14ac:dyDescent="0.25">
      <c r="A729" s="118" t="s">
        <v>382</v>
      </c>
      <c r="B729" s="105"/>
      <c r="C729" s="118" t="s">
        <v>357</v>
      </c>
      <c r="D729" s="119">
        <v>12</v>
      </c>
      <c r="E729" s="120" t="s">
        <v>68</v>
      </c>
      <c r="F729" s="118"/>
      <c r="G729" s="123"/>
      <c r="H729" s="62"/>
      <c r="I729" s="122">
        <v>0</v>
      </c>
      <c r="J729" s="121"/>
      <c r="K729" s="121">
        <v>0</v>
      </c>
      <c r="L729" s="122"/>
      <c r="M729" s="122"/>
      <c r="N729" s="121">
        <v>20000</v>
      </c>
      <c r="O729" s="121"/>
      <c r="P729" s="104">
        <f t="shared" si="225"/>
        <v>20000</v>
      </c>
      <c r="Q729" s="63">
        <f t="shared" si="222"/>
        <v>20000</v>
      </c>
      <c r="R729" s="63">
        <f t="shared" si="223"/>
        <v>20000</v>
      </c>
      <c r="S729" s="63">
        <f t="shared" si="224"/>
        <v>0</v>
      </c>
    </row>
    <row r="730" spans="1:19" s="76" customFormat="1" ht="63" x14ac:dyDescent="0.25">
      <c r="A730" s="118" t="s">
        <v>383</v>
      </c>
      <c r="B730" s="105"/>
      <c r="C730" s="118" t="s">
        <v>357</v>
      </c>
      <c r="D730" s="119">
        <v>12</v>
      </c>
      <c r="E730" s="120" t="s">
        <v>68</v>
      </c>
      <c r="F730" s="118"/>
      <c r="G730" s="123"/>
      <c r="H730" s="62"/>
      <c r="I730" s="122">
        <v>0</v>
      </c>
      <c r="J730" s="121"/>
      <c r="K730" s="121">
        <v>0</v>
      </c>
      <c r="L730" s="122"/>
      <c r="M730" s="122"/>
      <c r="N730" s="121">
        <v>20000</v>
      </c>
      <c r="O730" s="121"/>
      <c r="P730" s="104">
        <f t="shared" si="225"/>
        <v>20000</v>
      </c>
      <c r="Q730" s="63">
        <f t="shared" si="222"/>
        <v>20000</v>
      </c>
      <c r="R730" s="63">
        <f t="shared" si="223"/>
        <v>20000</v>
      </c>
      <c r="S730" s="63">
        <f t="shared" si="224"/>
        <v>0</v>
      </c>
    </row>
    <row r="731" spans="1:19" s="76" customFormat="1" ht="63" x14ac:dyDescent="0.25">
      <c r="A731" s="118" t="s">
        <v>384</v>
      </c>
      <c r="B731" s="105"/>
      <c r="C731" s="118" t="s">
        <v>357</v>
      </c>
      <c r="D731" s="119">
        <v>10</v>
      </c>
      <c r="E731" s="120" t="s">
        <v>68</v>
      </c>
      <c r="F731" s="118"/>
      <c r="G731" s="123"/>
      <c r="H731" s="62"/>
      <c r="I731" s="122">
        <v>0</v>
      </c>
      <c r="J731" s="121"/>
      <c r="K731" s="121">
        <v>0</v>
      </c>
      <c r="L731" s="122"/>
      <c r="M731" s="122"/>
      <c r="N731" s="121">
        <v>25000</v>
      </c>
      <c r="O731" s="121"/>
      <c r="P731" s="104">
        <f t="shared" si="225"/>
        <v>25000</v>
      </c>
      <c r="Q731" s="63">
        <f t="shared" si="222"/>
        <v>25000</v>
      </c>
      <c r="R731" s="63">
        <f t="shared" si="223"/>
        <v>25000</v>
      </c>
      <c r="S731" s="63">
        <f t="shared" si="224"/>
        <v>0</v>
      </c>
    </row>
    <row r="732" spans="1:19" s="76" customFormat="1" ht="63" x14ac:dyDescent="0.25">
      <c r="A732" s="118" t="s">
        <v>385</v>
      </c>
      <c r="B732" s="105"/>
      <c r="C732" s="118" t="s">
        <v>357</v>
      </c>
      <c r="D732" s="119">
        <v>8</v>
      </c>
      <c r="E732" s="120" t="s">
        <v>68</v>
      </c>
      <c r="F732" s="118"/>
      <c r="G732" s="123"/>
      <c r="H732" s="62"/>
      <c r="I732" s="122">
        <v>0</v>
      </c>
      <c r="J732" s="121"/>
      <c r="K732" s="121">
        <v>0</v>
      </c>
      <c r="L732" s="122"/>
      <c r="M732" s="122"/>
      <c r="N732" s="121">
        <v>20000</v>
      </c>
      <c r="O732" s="121"/>
      <c r="P732" s="104">
        <f t="shared" si="225"/>
        <v>20000</v>
      </c>
      <c r="Q732" s="63">
        <f t="shared" si="222"/>
        <v>20000</v>
      </c>
      <c r="R732" s="63">
        <f t="shared" si="223"/>
        <v>20000</v>
      </c>
      <c r="S732" s="63">
        <f t="shared" si="224"/>
        <v>0</v>
      </c>
    </row>
    <row r="733" spans="1:19" s="76" customFormat="1" ht="63" x14ac:dyDescent="0.25">
      <c r="A733" s="44" t="s">
        <v>386</v>
      </c>
      <c r="B733" s="51"/>
      <c r="C733" s="44" t="s">
        <v>357</v>
      </c>
      <c r="D733" s="46">
        <v>8</v>
      </c>
      <c r="E733" s="47" t="s">
        <v>68</v>
      </c>
      <c r="F733" s="44"/>
      <c r="G733" s="48"/>
      <c r="H733" s="49"/>
      <c r="I733" s="50">
        <v>130000</v>
      </c>
      <c r="J733" s="121"/>
      <c r="K733" s="121">
        <v>0</v>
      </c>
      <c r="L733" s="122"/>
      <c r="M733" s="122"/>
      <c r="N733" s="121"/>
      <c r="O733" s="121"/>
      <c r="P733" s="104">
        <f t="shared" si="225"/>
        <v>130000</v>
      </c>
      <c r="Q733" s="63">
        <f t="shared" si="222"/>
        <v>130000</v>
      </c>
      <c r="R733" s="63">
        <f t="shared" si="223"/>
        <v>130000</v>
      </c>
      <c r="S733" s="63">
        <f t="shared" si="224"/>
        <v>0</v>
      </c>
    </row>
    <row r="734" spans="1:19" s="76" customFormat="1" ht="63" x14ac:dyDescent="0.25">
      <c r="A734" s="118" t="s">
        <v>387</v>
      </c>
      <c r="B734" s="105"/>
      <c r="C734" s="118" t="s">
        <v>357</v>
      </c>
      <c r="D734" s="119">
        <v>8</v>
      </c>
      <c r="E734" s="120" t="s">
        <v>68</v>
      </c>
      <c r="F734" s="118"/>
      <c r="G734" s="123"/>
      <c r="H734" s="62"/>
      <c r="I734" s="122">
        <v>0</v>
      </c>
      <c r="J734" s="121"/>
      <c r="K734" s="121">
        <v>0</v>
      </c>
      <c r="L734" s="122"/>
      <c r="M734" s="122"/>
      <c r="N734" s="121">
        <v>130000</v>
      </c>
      <c r="O734" s="121"/>
      <c r="P734" s="104">
        <f t="shared" si="225"/>
        <v>130000</v>
      </c>
      <c r="Q734" s="63">
        <f t="shared" si="222"/>
        <v>130000</v>
      </c>
      <c r="R734" s="63">
        <f t="shared" si="223"/>
        <v>130000</v>
      </c>
      <c r="S734" s="63">
        <f t="shared" si="224"/>
        <v>0</v>
      </c>
    </row>
    <row r="735" spans="1:19" s="76" customFormat="1" ht="63" x14ac:dyDescent="0.25">
      <c r="A735" s="118" t="s">
        <v>388</v>
      </c>
      <c r="B735" s="817"/>
      <c r="C735" s="118" t="s">
        <v>357</v>
      </c>
      <c r="D735" s="815">
        <v>8</v>
      </c>
      <c r="E735" s="120" t="s">
        <v>68</v>
      </c>
      <c r="F735" s="118"/>
      <c r="G735" s="123"/>
      <c r="H735" s="816"/>
      <c r="I735" s="122"/>
      <c r="J735" s="121"/>
      <c r="K735" s="121">
        <v>0</v>
      </c>
      <c r="L735" s="122">
        <v>0</v>
      </c>
      <c r="M735" s="122"/>
      <c r="N735" s="121">
        <v>70000</v>
      </c>
      <c r="O735" s="121"/>
      <c r="P735" s="104">
        <f t="shared" si="225"/>
        <v>70000</v>
      </c>
      <c r="Q735" s="63">
        <f t="shared" si="222"/>
        <v>70000</v>
      </c>
      <c r="R735" s="63">
        <f t="shared" si="223"/>
        <v>70000</v>
      </c>
      <c r="S735" s="63">
        <f t="shared" si="224"/>
        <v>0</v>
      </c>
    </row>
    <row r="736" spans="1:19" s="76" customFormat="1" ht="63" x14ac:dyDescent="0.25">
      <c r="A736" s="118" t="s">
        <v>389</v>
      </c>
      <c r="B736" s="105" t="s">
        <v>268</v>
      </c>
      <c r="C736" s="118" t="s">
        <v>357</v>
      </c>
      <c r="D736" s="119">
        <v>8</v>
      </c>
      <c r="E736" s="120" t="s">
        <v>68</v>
      </c>
      <c r="F736" s="118"/>
      <c r="G736" s="123"/>
      <c r="H736" s="62"/>
      <c r="I736" s="122">
        <v>0</v>
      </c>
      <c r="J736" s="121"/>
      <c r="K736" s="121">
        <v>0</v>
      </c>
      <c r="L736" s="122">
        <v>0</v>
      </c>
      <c r="M736" s="122">
        <v>130000</v>
      </c>
      <c r="N736" s="121"/>
      <c r="O736" s="121"/>
      <c r="P736" s="104">
        <f t="shared" si="225"/>
        <v>130000</v>
      </c>
      <c r="Q736" s="63">
        <f t="shared" si="222"/>
        <v>130000</v>
      </c>
      <c r="R736" s="63">
        <f t="shared" si="223"/>
        <v>130000</v>
      </c>
      <c r="S736" s="63">
        <f t="shared" si="224"/>
        <v>0</v>
      </c>
    </row>
    <row r="737" spans="1:19" s="76" customFormat="1" ht="63" x14ac:dyDescent="0.25">
      <c r="A737" s="118" t="s">
        <v>390</v>
      </c>
      <c r="B737" s="105" t="s">
        <v>268</v>
      </c>
      <c r="C737" s="118" t="s">
        <v>357</v>
      </c>
      <c r="D737" s="119">
        <v>10</v>
      </c>
      <c r="E737" s="120" t="s">
        <v>68</v>
      </c>
      <c r="F737" s="118"/>
      <c r="G737" s="123"/>
      <c r="H737" s="62"/>
      <c r="I737" s="122">
        <v>0</v>
      </c>
      <c r="J737" s="121">
        <v>0</v>
      </c>
      <c r="K737" s="121">
        <v>175000</v>
      </c>
      <c r="L737" s="122"/>
      <c r="M737" s="122"/>
      <c r="N737" s="121"/>
      <c r="O737" s="121"/>
      <c r="P737" s="104">
        <f t="shared" si="225"/>
        <v>175000</v>
      </c>
      <c r="Q737" s="63">
        <f t="shared" si="222"/>
        <v>175000</v>
      </c>
      <c r="R737" s="63">
        <f t="shared" si="223"/>
        <v>175000</v>
      </c>
      <c r="S737" s="63">
        <f t="shared" si="224"/>
        <v>0</v>
      </c>
    </row>
    <row r="738" spans="1:19" s="76" customFormat="1" ht="63" x14ac:dyDescent="0.25">
      <c r="A738" s="118" t="s">
        <v>391</v>
      </c>
      <c r="B738" s="105" t="s">
        <v>268</v>
      </c>
      <c r="C738" s="118" t="s">
        <v>357</v>
      </c>
      <c r="D738" s="119">
        <v>10</v>
      </c>
      <c r="E738" s="120" t="s">
        <v>68</v>
      </c>
      <c r="F738" s="118"/>
      <c r="G738" s="123"/>
      <c r="H738" s="62"/>
      <c r="I738" s="122">
        <v>0</v>
      </c>
      <c r="J738" s="121"/>
      <c r="K738" s="121">
        <v>0</v>
      </c>
      <c r="L738" s="122"/>
      <c r="M738" s="122"/>
      <c r="N738" s="121">
        <v>25000</v>
      </c>
      <c r="O738" s="121"/>
      <c r="P738" s="104">
        <f t="shared" si="225"/>
        <v>25000</v>
      </c>
      <c r="Q738" s="63">
        <f t="shared" si="222"/>
        <v>25000</v>
      </c>
      <c r="R738" s="63">
        <f t="shared" si="223"/>
        <v>25000</v>
      </c>
      <c r="S738" s="63">
        <f t="shared" si="224"/>
        <v>0</v>
      </c>
    </row>
    <row r="739" spans="1:19" s="76" customFormat="1" ht="63" x14ac:dyDescent="0.25">
      <c r="A739" s="44" t="s">
        <v>392</v>
      </c>
      <c r="B739" s="53" t="s">
        <v>22</v>
      </c>
      <c r="C739" s="44" t="s">
        <v>357</v>
      </c>
      <c r="D739" s="46">
        <v>10</v>
      </c>
      <c r="E739" s="47" t="s">
        <v>68</v>
      </c>
      <c r="F739" s="44"/>
      <c r="G739" s="48"/>
      <c r="H739" s="49"/>
      <c r="I739" s="50">
        <v>56000</v>
      </c>
      <c r="J739" s="121">
        <v>0</v>
      </c>
      <c r="K739" s="121">
        <v>0</v>
      </c>
      <c r="L739" s="122"/>
      <c r="M739" s="122"/>
      <c r="N739" s="121"/>
      <c r="O739" s="121"/>
      <c r="P739" s="104">
        <f t="shared" si="225"/>
        <v>56000</v>
      </c>
      <c r="Q739" s="63">
        <f t="shared" si="222"/>
        <v>56000</v>
      </c>
      <c r="R739" s="63">
        <f t="shared" si="223"/>
        <v>56000</v>
      </c>
      <c r="S739" s="63">
        <f t="shared" si="224"/>
        <v>0</v>
      </c>
    </row>
    <row r="740" spans="1:19" s="76" customFormat="1" ht="63" x14ac:dyDescent="0.25">
      <c r="A740" s="118" t="s">
        <v>393</v>
      </c>
      <c r="B740" s="105"/>
      <c r="C740" s="118" t="s">
        <v>357</v>
      </c>
      <c r="D740" s="119">
        <v>8</v>
      </c>
      <c r="E740" s="120" t="s">
        <v>68</v>
      </c>
      <c r="F740" s="118"/>
      <c r="G740" s="123"/>
      <c r="H740" s="62"/>
      <c r="I740" s="122">
        <v>0</v>
      </c>
      <c r="J740" s="121"/>
      <c r="K740" s="121">
        <v>0</v>
      </c>
      <c r="L740" s="122"/>
      <c r="M740" s="122"/>
      <c r="N740" s="121">
        <v>25000</v>
      </c>
      <c r="O740" s="121"/>
      <c r="P740" s="104">
        <f t="shared" si="225"/>
        <v>25000</v>
      </c>
      <c r="Q740" s="63">
        <f t="shared" si="222"/>
        <v>25000</v>
      </c>
      <c r="R740" s="63">
        <f t="shared" si="223"/>
        <v>25000</v>
      </c>
      <c r="S740" s="63">
        <f t="shared" si="224"/>
        <v>0</v>
      </c>
    </row>
    <row r="741" spans="1:19" s="76" customFormat="1" ht="63" x14ac:dyDescent="0.25">
      <c r="A741" s="118" t="s">
        <v>394</v>
      </c>
      <c r="B741" s="105" t="s">
        <v>268</v>
      </c>
      <c r="C741" s="118" t="s">
        <v>357</v>
      </c>
      <c r="D741" s="119">
        <v>8</v>
      </c>
      <c r="E741" s="120" t="s">
        <v>68</v>
      </c>
      <c r="F741" s="118"/>
      <c r="G741" s="123"/>
      <c r="H741" s="62"/>
      <c r="I741" s="122">
        <v>0</v>
      </c>
      <c r="J741" s="121"/>
      <c r="K741" s="121">
        <v>70000</v>
      </c>
      <c r="L741" s="122">
        <v>0</v>
      </c>
      <c r="M741" s="122"/>
      <c r="N741" s="121"/>
      <c r="O741" s="121"/>
      <c r="P741" s="104">
        <f t="shared" si="225"/>
        <v>70000</v>
      </c>
      <c r="Q741" s="63">
        <f t="shared" si="222"/>
        <v>70000</v>
      </c>
      <c r="R741" s="63">
        <f t="shared" si="223"/>
        <v>70000</v>
      </c>
      <c r="S741" s="63">
        <f t="shared" si="224"/>
        <v>0</v>
      </c>
    </row>
    <row r="742" spans="1:19" s="76" customFormat="1" ht="63" x14ac:dyDescent="0.25">
      <c r="A742" s="118" t="s">
        <v>395</v>
      </c>
      <c r="B742" s="105"/>
      <c r="C742" s="118" t="s">
        <v>357</v>
      </c>
      <c r="D742" s="119">
        <v>12</v>
      </c>
      <c r="E742" s="120" t="s">
        <v>68</v>
      </c>
      <c r="F742" s="118"/>
      <c r="G742" s="123"/>
      <c r="H742" s="62"/>
      <c r="I742" s="122">
        <v>0</v>
      </c>
      <c r="J742" s="121"/>
      <c r="K742" s="121">
        <v>0</v>
      </c>
      <c r="L742" s="122"/>
      <c r="M742" s="122"/>
      <c r="N742" s="121">
        <v>10000</v>
      </c>
      <c r="O742" s="121"/>
      <c r="P742" s="104">
        <f t="shared" si="225"/>
        <v>10000</v>
      </c>
      <c r="Q742" s="63">
        <f t="shared" si="222"/>
        <v>10000</v>
      </c>
      <c r="R742" s="63">
        <f t="shared" si="223"/>
        <v>10000</v>
      </c>
      <c r="S742" s="63">
        <f t="shared" si="224"/>
        <v>0</v>
      </c>
    </row>
    <row r="743" spans="1:19" s="76" customFormat="1" ht="63" x14ac:dyDescent="0.25">
      <c r="A743" s="118" t="s">
        <v>396</v>
      </c>
      <c r="B743" s="105"/>
      <c r="C743" s="118" t="s">
        <v>357</v>
      </c>
      <c r="D743" s="119">
        <v>12</v>
      </c>
      <c r="E743" s="120" t="s">
        <v>68</v>
      </c>
      <c r="F743" s="118"/>
      <c r="G743" s="123"/>
      <c r="H743" s="62"/>
      <c r="I743" s="122">
        <v>0</v>
      </c>
      <c r="J743" s="121"/>
      <c r="K743" s="121">
        <v>0</v>
      </c>
      <c r="L743" s="122"/>
      <c r="M743" s="122"/>
      <c r="N743" s="121">
        <v>8000</v>
      </c>
      <c r="O743" s="121"/>
      <c r="P743" s="104">
        <f t="shared" si="225"/>
        <v>8000</v>
      </c>
      <c r="Q743" s="63">
        <f t="shared" si="222"/>
        <v>8000</v>
      </c>
      <c r="R743" s="63">
        <f t="shared" si="223"/>
        <v>8000</v>
      </c>
      <c r="S743" s="63">
        <f t="shared" si="224"/>
        <v>0</v>
      </c>
    </row>
    <row r="744" spans="1:19" s="76" customFormat="1" ht="63" x14ac:dyDescent="0.25">
      <c r="A744" s="118" t="s">
        <v>397</v>
      </c>
      <c r="B744" s="105"/>
      <c r="C744" s="118" t="s">
        <v>357</v>
      </c>
      <c r="D744" s="119">
        <v>12</v>
      </c>
      <c r="E744" s="120" t="s">
        <v>68</v>
      </c>
      <c r="F744" s="118"/>
      <c r="G744" s="123"/>
      <c r="H744" s="62"/>
      <c r="I744" s="122">
        <v>0</v>
      </c>
      <c r="J744" s="121"/>
      <c r="K744" s="121">
        <v>0</v>
      </c>
      <c r="L744" s="122"/>
      <c r="M744" s="122"/>
      <c r="N744" s="121">
        <v>8000</v>
      </c>
      <c r="O744" s="121"/>
      <c r="P744" s="104">
        <f t="shared" si="225"/>
        <v>8000</v>
      </c>
      <c r="Q744" s="63">
        <f t="shared" si="222"/>
        <v>8000</v>
      </c>
      <c r="R744" s="63">
        <f t="shared" si="223"/>
        <v>8000</v>
      </c>
      <c r="S744" s="63">
        <f t="shared" si="224"/>
        <v>0</v>
      </c>
    </row>
    <row r="745" spans="1:19" s="76" customFormat="1" ht="63" x14ac:dyDescent="0.25">
      <c r="A745" s="118" t="s">
        <v>398</v>
      </c>
      <c r="B745" s="105"/>
      <c r="C745" s="118" t="s">
        <v>357</v>
      </c>
      <c r="D745" s="119">
        <v>8</v>
      </c>
      <c r="E745" s="120" t="s">
        <v>68</v>
      </c>
      <c r="F745" s="118"/>
      <c r="G745" s="123"/>
      <c r="H745" s="62"/>
      <c r="I745" s="122">
        <v>0</v>
      </c>
      <c r="J745" s="121"/>
      <c r="K745" s="121">
        <v>0</v>
      </c>
      <c r="L745" s="122"/>
      <c r="M745" s="122"/>
      <c r="N745" s="121">
        <v>25000</v>
      </c>
      <c r="O745" s="121"/>
      <c r="P745" s="104">
        <f t="shared" si="225"/>
        <v>25000</v>
      </c>
      <c r="Q745" s="63">
        <f t="shared" si="222"/>
        <v>25000</v>
      </c>
      <c r="R745" s="63">
        <f t="shared" si="223"/>
        <v>25000</v>
      </c>
      <c r="S745" s="63">
        <f t="shared" si="224"/>
        <v>0</v>
      </c>
    </row>
    <row r="746" spans="1:19" s="76" customFormat="1" ht="63" x14ac:dyDescent="0.25">
      <c r="A746" s="118" t="s">
        <v>399</v>
      </c>
      <c r="B746" s="105"/>
      <c r="C746" s="118" t="s">
        <v>357</v>
      </c>
      <c r="D746" s="119">
        <v>10</v>
      </c>
      <c r="E746" s="120" t="s">
        <v>68</v>
      </c>
      <c r="F746" s="118"/>
      <c r="G746" s="123"/>
      <c r="H746" s="62"/>
      <c r="I746" s="122">
        <v>0</v>
      </c>
      <c r="J746" s="121"/>
      <c r="K746" s="121">
        <v>0</v>
      </c>
      <c r="L746" s="122"/>
      <c r="M746" s="122"/>
      <c r="N746" s="121">
        <v>10000</v>
      </c>
      <c r="O746" s="121"/>
      <c r="P746" s="104">
        <f t="shared" si="225"/>
        <v>10000</v>
      </c>
      <c r="Q746" s="63">
        <f t="shared" si="222"/>
        <v>10000</v>
      </c>
      <c r="R746" s="63">
        <f t="shared" si="223"/>
        <v>10000</v>
      </c>
      <c r="S746" s="63">
        <f t="shared" si="224"/>
        <v>0</v>
      </c>
    </row>
    <row r="747" spans="1:19" s="76" customFormat="1" ht="63" x14ac:dyDescent="0.25">
      <c r="A747" s="118" t="s">
        <v>400</v>
      </c>
      <c r="B747" s="105"/>
      <c r="C747" s="118" t="s">
        <v>357</v>
      </c>
      <c r="D747" s="119">
        <v>12</v>
      </c>
      <c r="E747" s="120" t="s">
        <v>68</v>
      </c>
      <c r="F747" s="118"/>
      <c r="G747" s="123"/>
      <c r="H747" s="62"/>
      <c r="I747" s="122">
        <v>0</v>
      </c>
      <c r="J747" s="121"/>
      <c r="K747" s="121">
        <v>0</v>
      </c>
      <c r="L747" s="122"/>
      <c r="M747" s="122"/>
      <c r="N747" s="121">
        <v>6000</v>
      </c>
      <c r="O747" s="121"/>
      <c r="P747" s="104">
        <f t="shared" si="225"/>
        <v>6000</v>
      </c>
      <c r="Q747" s="63">
        <f t="shared" si="222"/>
        <v>6000</v>
      </c>
      <c r="R747" s="63">
        <f t="shared" si="223"/>
        <v>6000</v>
      </c>
      <c r="S747" s="63">
        <f t="shared" si="224"/>
        <v>0</v>
      </c>
    </row>
    <row r="748" spans="1:19" s="76" customFormat="1" ht="63" x14ac:dyDescent="0.25">
      <c r="A748" s="118" t="s">
        <v>401</v>
      </c>
      <c r="B748" s="105"/>
      <c r="C748" s="118" t="s">
        <v>357</v>
      </c>
      <c r="D748" s="119">
        <v>8</v>
      </c>
      <c r="E748" s="120" t="s">
        <v>68</v>
      </c>
      <c r="F748" s="118"/>
      <c r="G748" s="123"/>
      <c r="H748" s="62"/>
      <c r="I748" s="122">
        <v>0</v>
      </c>
      <c r="J748" s="121"/>
      <c r="K748" s="121">
        <v>0</v>
      </c>
      <c r="L748" s="122"/>
      <c r="M748" s="122"/>
      <c r="N748" s="121">
        <v>15000</v>
      </c>
      <c r="O748" s="121"/>
      <c r="P748" s="104">
        <f t="shared" si="225"/>
        <v>15000</v>
      </c>
      <c r="Q748" s="63">
        <f t="shared" si="222"/>
        <v>15000</v>
      </c>
      <c r="R748" s="63">
        <f t="shared" si="223"/>
        <v>15000</v>
      </c>
      <c r="S748" s="63">
        <f t="shared" si="224"/>
        <v>0</v>
      </c>
    </row>
    <row r="749" spans="1:19" s="76" customFormat="1" ht="63" x14ac:dyDescent="0.25">
      <c r="A749" s="118" t="s">
        <v>402</v>
      </c>
      <c r="B749" s="105"/>
      <c r="C749" s="118" t="s">
        <v>357</v>
      </c>
      <c r="D749" s="119">
        <v>8</v>
      </c>
      <c r="E749" s="120" t="s">
        <v>68</v>
      </c>
      <c r="F749" s="118"/>
      <c r="G749" s="123"/>
      <c r="H749" s="62"/>
      <c r="I749" s="122">
        <v>0</v>
      </c>
      <c r="J749" s="121"/>
      <c r="K749" s="121">
        <v>0</v>
      </c>
      <c r="L749" s="122"/>
      <c r="M749" s="122"/>
      <c r="N749" s="121">
        <v>8000</v>
      </c>
      <c r="O749" s="121"/>
      <c r="P749" s="104">
        <f t="shared" si="225"/>
        <v>8000</v>
      </c>
      <c r="Q749" s="63">
        <f t="shared" si="222"/>
        <v>8000</v>
      </c>
      <c r="R749" s="63">
        <f t="shared" si="223"/>
        <v>8000</v>
      </c>
      <c r="S749" s="63">
        <f t="shared" si="224"/>
        <v>0</v>
      </c>
    </row>
    <row r="750" spans="1:19" s="76" customFormat="1" ht="63" x14ac:dyDescent="0.25">
      <c r="A750" s="118" t="s">
        <v>403</v>
      </c>
      <c r="B750" s="105"/>
      <c r="C750" s="118" t="s">
        <v>357</v>
      </c>
      <c r="D750" s="119">
        <v>8</v>
      </c>
      <c r="E750" s="120" t="s">
        <v>68</v>
      </c>
      <c r="F750" s="118"/>
      <c r="G750" s="123"/>
      <c r="H750" s="62"/>
      <c r="I750" s="122">
        <v>0</v>
      </c>
      <c r="J750" s="121">
        <v>25000</v>
      </c>
      <c r="K750" s="121">
        <v>0</v>
      </c>
      <c r="L750" s="122"/>
      <c r="M750" s="122"/>
      <c r="N750" s="121">
        <v>17000</v>
      </c>
      <c r="O750" s="121"/>
      <c r="P750" s="104">
        <f t="shared" si="225"/>
        <v>42000</v>
      </c>
      <c r="Q750" s="63">
        <f t="shared" si="222"/>
        <v>42000</v>
      </c>
      <c r="R750" s="63">
        <f t="shared" si="223"/>
        <v>42000</v>
      </c>
      <c r="S750" s="63">
        <f t="shared" si="224"/>
        <v>0</v>
      </c>
    </row>
    <row r="751" spans="1:19" s="76" customFormat="1" ht="63" x14ac:dyDescent="0.25">
      <c r="A751" s="118" t="s">
        <v>404</v>
      </c>
      <c r="B751" s="105"/>
      <c r="C751" s="118" t="s">
        <v>357</v>
      </c>
      <c r="D751" s="119">
        <v>8</v>
      </c>
      <c r="E751" s="120" t="s">
        <v>68</v>
      </c>
      <c r="F751" s="118"/>
      <c r="G751" s="123"/>
      <c r="H751" s="62"/>
      <c r="I751" s="122">
        <v>0</v>
      </c>
      <c r="J751" s="121"/>
      <c r="K751" s="121">
        <v>0</v>
      </c>
      <c r="L751" s="122"/>
      <c r="M751" s="122"/>
      <c r="N751" s="121">
        <v>17000</v>
      </c>
      <c r="O751" s="121"/>
      <c r="P751" s="104">
        <f t="shared" si="225"/>
        <v>17000</v>
      </c>
      <c r="Q751" s="63">
        <f t="shared" si="222"/>
        <v>17000</v>
      </c>
      <c r="R751" s="63">
        <f t="shared" si="223"/>
        <v>17000</v>
      </c>
      <c r="S751" s="63">
        <f t="shared" si="224"/>
        <v>0</v>
      </c>
    </row>
    <row r="752" spans="1:19" s="76" customFormat="1" ht="63" x14ac:dyDescent="0.25">
      <c r="A752" s="118" t="s">
        <v>405</v>
      </c>
      <c r="B752" s="105"/>
      <c r="C752" s="118" t="s">
        <v>357</v>
      </c>
      <c r="D752" s="119">
        <v>8</v>
      </c>
      <c r="E752" s="120" t="s">
        <v>68</v>
      </c>
      <c r="F752" s="118"/>
      <c r="G752" s="123"/>
      <c r="H752" s="62"/>
      <c r="I752" s="122">
        <v>0</v>
      </c>
      <c r="J752" s="121"/>
      <c r="K752" s="121">
        <v>0</v>
      </c>
      <c r="L752" s="122"/>
      <c r="M752" s="122"/>
      <c r="N752" s="121">
        <v>35000</v>
      </c>
      <c r="O752" s="121"/>
      <c r="P752" s="104">
        <f t="shared" si="225"/>
        <v>35000</v>
      </c>
      <c r="Q752" s="63">
        <f t="shared" si="222"/>
        <v>35000</v>
      </c>
      <c r="R752" s="63">
        <f t="shared" si="223"/>
        <v>35000</v>
      </c>
      <c r="S752" s="63">
        <f t="shared" si="224"/>
        <v>0</v>
      </c>
    </row>
    <row r="753" spans="1:19" s="76" customFormat="1" ht="63" x14ac:dyDescent="0.25">
      <c r="A753" s="118" t="s">
        <v>406</v>
      </c>
      <c r="B753" s="105"/>
      <c r="C753" s="118" t="s">
        <v>357</v>
      </c>
      <c r="D753" s="119">
        <v>8</v>
      </c>
      <c r="E753" s="120" t="s">
        <v>68</v>
      </c>
      <c r="F753" s="118"/>
      <c r="G753" s="123"/>
      <c r="H753" s="62"/>
      <c r="I753" s="122">
        <v>0</v>
      </c>
      <c r="J753" s="121"/>
      <c r="K753" s="121">
        <v>0</v>
      </c>
      <c r="L753" s="122"/>
      <c r="M753" s="122"/>
      <c r="N753" s="121">
        <v>8000</v>
      </c>
      <c r="O753" s="121"/>
      <c r="P753" s="104">
        <f t="shared" si="225"/>
        <v>8000</v>
      </c>
      <c r="Q753" s="63">
        <f t="shared" si="222"/>
        <v>8000</v>
      </c>
      <c r="R753" s="63">
        <f t="shared" si="223"/>
        <v>8000</v>
      </c>
      <c r="S753" s="63">
        <f t="shared" si="224"/>
        <v>0</v>
      </c>
    </row>
    <row r="754" spans="1:19" s="76" customFormat="1" ht="63" x14ac:dyDescent="0.25">
      <c r="A754" s="118" t="s">
        <v>407</v>
      </c>
      <c r="B754" s="105"/>
      <c r="C754" s="118" t="s">
        <v>357</v>
      </c>
      <c r="D754" s="119">
        <v>8</v>
      </c>
      <c r="E754" s="120" t="s">
        <v>68</v>
      </c>
      <c r="F754" s="118"/>
      <c r="G754" s="123"/>
      <c r="H754" s="62"/>
      <c r="I754" s="122">
        <v>0</v>
      </c>
      <c r="J754" s="121"/>
      <c r="K754" s="121">
        <v>0</v>
      </c>
      <c r="L754" s="122"/>
      <c r="M754" s="122"/>
      <c r="N754" s="121">
        <v>20000</v>
      </c>
      <c r="O754" s="121"/>
      <c r="P754" s="104">
        <f t="shared" si="225"/>
        <v>20000</v>
      </c>
      <c r="Q754" s="63">
        <f t="shared" si="222"/>
        <v>20000</v>
      </c>
      <c r="R754" s="63">
        <f t="shared" si="223"/>
        <v>20000</v>
      </c>
      <c r="S754" s="63">
        <f t="shared" si="224"/>
        <v>0</v>
      </c>
    </row>
    <row r="755" spans="1:19" s="76" customFormat="1" ht="63" x14ac:dyDescent="0.25">
      <c r="A755" s="118" t="s">
        <v>408</v>
      </c>
      <c r="B755" s="105"/>
      <c r="C755" s="118" t="s">
        <v>357</v>
      </c>
      <c r="D755" s="119">
        <v>8</v>
      </c>
      <c r="E755" s="120" t="s">
        <v>68</v>
      </c>
      <c r="F755" s="118"/>
      <c r="G755" s="123"/>
      <c r="H755" s="62"/>
      <c r="I755" s="122">
        <v>0</v>
      </c>
      <c r="J755" s="121"/>
      <c r="K755" s="121">
        <v>0</v>
      </c>
      <c r="L755" s="122"/>
      <c r="M755" s="122">
        <v>100000</v>
      </c>
      <c r="N755" s="121">
        <v>0</v>
      </c>
      <c r="O755" s="121"/>
      <c r="P755" s="104">
        <f t="shared" si="225"/>
        <v>100000</v>
      </c>
      <c r="Q755" s="63">
        <f t="shared" si="222"/>
        <v>100000</v>
      </c>
      <c r="R755" s="63">
        <f t="shared" si="223"/>
        <v>100000</v>
      </c>
      <c r="S755" s="63">
        <f t="shared" si="224"/>
        <v>0</v>
      </c>
    </row>
    <row r="756" spans="1:19" s="76" customFormat="1" ht="63" x14ac:dyDescent="0.25">
      <c r="A756" s="118" t="s">
        <v>409</v>
      </c>
      <c r="B756" s="105"/>
      <c r="C756" s="118" t="s">
        <v>357</v>
      </c>
      <c r="D756" s="119">
        <v>8</v>
      </c>
      <c r="E756" s="120" t="s">
        <v>68</v>
      </c>
      <c r="F756" s="118"/>
      <c r="G756" s="123"/>
      <c r="H756" s="62"/>
      <c r="I756" s="122">
        <v>0</v>
      </c>
      <c r="J756" s="121"/>
      <c r="K756" s="121">
        <v>0</v>
      </c>
      <c r="L756" s="122"/>
      <c r="M756" s="122"/>
      <c r="N756" s="121">
        <v>70000</v>
      </c>
      <c r="O756" s="121"/>
      <c r="P756" s="104">
        <f t="shared" si="225"/>
        <v>70000</v>
      </c>
      <c r="Q756" s="63">
        <f t="shared" si="222"/>
        <v>70000</v>
      </c>
      <c r="R756" s="63">
        <f t="shared" si="223"/>
        <v>70000</v>
      </c>
      <c r="S756" s="63">
        <f t="shared" si="224"/>
        <v>0</v>
      </c>
    </row>
    <row r="757" spans="1:19" s="76" customFormat="1" ht="63" x14ac:dyDescent="0.25">
      <c r="A757" s="118" t="s">
        <v>410</v>
      </c>
      <c r="B757" s="105"/>
      <c r="C757" s="118" t="s">
        <v>357</v>
      </c>
      <c r="D757" s="119">
        <v>8</v>
      </c>
      <c r="E757" s="120" t="s">
        <v>68</v>
      </c>
      <c r="F757" s="118"/>
      <c r="G757" s="123"/>
      <c r="H757" s="62"/>
      <c r="I757" s="122">
        <v>0</v>
      </c>
      <c r="J757" s="121"/>
      <c r="K757" s="121">
        <v>0</v>
      </c>
      <c r="L757" s="122"/>
      <c r="M757" s="122"/>
      <c r="N757" s="121">
        <v>75000</v>
      </c>
      <c r="O757" s="121"/>
      <c r="P757" s="104">
        <f t="shared" si="225"/>
        <v>75000</v>
      </c>
      <c r="Q757" s="63">
        <f t="shared" si="222"/>
        <v>75000</v>
      </c>
      <c r="R757" s="63">
        <f t="shared" si="223"/>
        <v>75000</v>
      </c>
      <c r="S757" s="63">
        <f t="shared" si="224"/>
        <v>0</v>
      </c>
    </row>
    <row r="758" spans="1:19" s="76" customFormat="1" ht="63" x14ac:dyDescent="0.25">
      <c r="A758" s="118" t="s">
        <v>411</v>
      </c>
      <c r="B758" s="105" t="s">
        <v>268</v>
      </c>
      <c r="C758" s="118" t="s">
        <v>357</v>
      </c>
      <c r="D758" s="119">
        <v>8</v>
      </c>
      <c r="E758" s="120" t="s">
        <v>68</v>
      </c>
      <c r="F758" s="118"/>
      <c r="G758" s="123"/>
      <c r="H758" s="62"/>
      <c r="I758" s="122">
        <v>0</v>
      </c>
      <c r="J758" s="121"/>
      <c r="K758" s="121">
        <v>0</v>
      </c>
      <c r="L758" s="122">
        <v>70000</v>
      </c>
      <c r="M758" s="122">
        <v>0</v>
      </c>
      <c r="N758" s="121"/>
      <c r="O758" s="121"/>
      <c r="P758" s="104">
        <f t="shared" si="225"/>
        <v>70000</v>
      </c>
      <c r="Q758" s="63">
        <f t="shared" si="222"/>
        <v>70000</v>
      </c>
      <c r="R758" s="63">
        <f t="shared" si="223"/>
        <v>70000</v>
      </c>
      <c r="S758" s="63">
        <f t="shared" si="224"/>
        <v>0</v>
      </c>
    </row>
    <row r="759" spans="1:19" s="76" customFormat="1" ht="63" x14ac:dyDescent="0.25">
      <c r="A759" s="118" t="s">
        <v>412</v>
      </c>
      <c r="B759" s="817"/>
      <c r="C759" s="118" t="s">
        <v>357</v>
      </c>
      <c r="D759" s="815">
        <v>8</v>
      </c>
      <c r="E759" s="120" t="s">
        <v>68</v>
      </c>
      <c r="F759" s="118"/>
      <c r="G759" s="123"/>
      <c r="H759" s="816"/>
      <c r="I759" s="122"/>
      <c r="J759" s="121"/>
      <c r="K759" s="121">
        <v>0</v>
      </c>
      <c r="L759" s="122"/>
      <c r="M759" s="122"/>
      <c r="N759" s="121">
        <v>25000</v>
      </c>
      <c r="O759" s="121"/>
      <c r="P759" s="104">
        <f t="shared" si="225"/>
        <v>25000</v>
      </c>
      <c r="Q759" s="63">
        <f t="shared" si="222"/>
        <v>25000</v>
      </c>
      <c r="R759" s="63">
        <f t="shared" si="223"/>
        <v>25000</v>
      </c>
      <c r="S759" s="63">
        <f t="shared" si="224"/>
        <v>0</v>
      </c>
    </row>
    <row r="760" spans="1:19" s="76" customFormat="1" ht="63" x14ac:dyDescent="0.25">
      <c r="A760" s="118" t="s">
        <v>413</v>
      </c>
      <c r="B760" s="105"/>
      <c r="C760" s="118" t="s">
        <v>357</v>
      </c>
      <c r="D760" s="119">
        <v>8</v>
      </c>
      <c r="E760" s="120" t="s">
        <v>68</v>
      </c>
      <c r="F760" s="118"/>
      <c r="G760" s="123"/>
      <c r="H760" s="62"/>
      <c r="I760" s="122">
        <v>0</v>
      </c>
      <c r="J760" s="121"/>
      <c r="K760" s="121">
        <v>0</v>
      </c>
      <c r="L760" s="122">
        <v>35000</v>
      </c>
      <c r="M760" s="122"/>
      <c r="N760" s="121"/>
      <c r="O760" s="121"/>
      <c r="P760" s="104">
        <f t="shared" si="225"/>
        <v>35000</v>
      </c>
      <c r="Q760" s="63">
        <f t="shared" si="222"/>
        <v>35000</v>
      </c>
      <c r="R760" s="63">
        <f t="shared" si="223"/>
        <v>35000</v>
      </c>
      <c r="S760" s="63">
        <f t="shared" si="224"/>
        <v>0</v>
      </c>
    </row>
    <row r="761" spans="1:19" s="76" customFormat="1" ht="63" x14ac:dyDescent="0.25">
      <c r="A761" s="118" t="s">
        <v>414</v>
      </c>
      <c r="B761" s="105"/>
      <c r="C761" s="118" t="s">
        <v>357</v>
      </c>
      <c r="D761" s="119">
        <v>10</v>
      </c>
      <c r="E761" s="120" t="s">
        <v>68</v>
      </c>
      <c r="F761" s="118"/>
      <c r="G761" s="123"/>
      <c r="H761" s="62"/>
      <c r="I761" s="122">
        <v>0</v>
      </c>
      <c r="J761" s="121"/>
      <c r="K761" s="121">
        <v>0</v>
      </c>
      <c r="L761" s="122"/>
      <c r="M761" s="122"/>
      <c r="N761" s="121">
        <v>18000</v>
      </c>
      <c r="O761" s="121"/>
      <c r="P761" s="104">
        <f t="shared" si="225"/>
        <v>18000</v>
      </c>
      <c r="Q761" s="63">
        <f t="shared" si="222"/>
        <v>18000</v>
      </c>
      <c r="R761" s="63">
        <f t="shared" si="223"/>
        <v>18000</v>
      </c>
      <c r="S761" s="63">
        <f t="shared" si="224"/>
        <v>0</v>
      </c>
    </row>
    <row r="762" spans="1:19" s="76" customFormat="1" ht="63" x14ac:dyDescent="0.25">
      <c r="A762" s="118" t="s">
        <v>415</v>
      </c>
      <c r="B762" s="105"/>
      <c r="C762" s="118" t="s">
        <v>357</v>
      </c>
      <c r="D762" s="119">
        <v>8</v>
      </c>
      <c r="E762" s="120" t="s">
        <v>68</v>
      </c>
      <c r="F762" s="118"/>
      <c r="G762" s="123"/>
      <c r="H762" s="62"/>
      <c r="I762" s="122">
        <v>0</v>
      </c>
      <c r="J762" s="121"/>
      <c r="K762" s="121">
        <v>0</v>
      </c>
      <c r="L762" s="122"/>
      <c r="M762" s="122"/>
      <c r="N762" s="121">
        <v>10000</v>
      </c>
      <c r="O762" s="121"/>
      <c r="P762" s="104">
        <f t="shared" si="225"/>
        <v>10000</v>
      </c>
      <c r="Q762" s="63">
        <f t="shared" si="222"/>
        <v>10000</v>
      </c>
      <c r="R762" s="63">
        <f t="shared" si="223"/>
        <v>10000</v>
      </c>
      <c r="S762" s="63">
        <f t="shared" si="224"/>
        <v>0</v>
      </c>
    </row>
    <row r="763" spans="1:19" s="76" customFormat="1" ht="63" x14ac:dyDescent="0.25">
      <c r="A763" s="118" t="s">
        <v>301</v>
      </c>
      <c r="B763" s="105"/>
      <c r="C763" s="118" t="s">
        <v>357</v>
      </c>
      <c r="D763" s="119">
        <v>10</v>
      </c>
      <c r="E763" s="120" t="s">
        <v>68</v>
      </c>
      <c r="F763" s="118"/>
      <c r="G763" s="123"/>
      <c r="H763" s="62"/>
      <c r="I763" s="122">
        <v>0</v>
      </c>
      <c r="J763" s="121"/>
      <c r="K763" s="121">
        <v>0</v>
      </c>
      <c r="L763" s="122"/>
      <c r="M763" s="122"/>
      <c r="N763" s="121">
        <v>10000</v>
      </c>
      <c r="O763" s="121"/>
      <c r="P763" s="104">
        <f t="shared" si="225"/>
        <v>10000</v>
      </c>
      <c r="Q763" s="63">
        <f t="shared" si="222"/>
        <v>10000</v>
      </c>
      <c r="R763" s="63">
        <f t="shared" si="223"/>
        <v>10000</v>
      </c>
      <c r="S763" s="63">
        <f t="shared" si="224"/>
        <v>0</v>
      </c>
    </row>
    <row r="764" spans="1:19" s="76" customFormat="1" ht="63" x14ac:dyDescent="0.25">
      <c r="A764" s="118" t="s">
        <v>416</v>
      </c>
      <c r="B764" s="105"/>
      <c r="C764" s="118" t="s">
        <v>357</v>
      </c>
      <c r="D764" s="119">
        <v>10</v>
      </c>
      <c r="E764" s="120" t="s">
        <v>68</v>
      </c>
      <c r="F764" s="118"/>
      <c r="G764" s="123"/>
      <c r="H764" s="62"/>
      <c r="I764" s="122">
        <v>0</v>
      </c>
      <c r="J764" s="121"/>
      <c r="K764" s="121">
        <v>0</v>
      </c>
      <c r="L764" s="122"/>
      <c r="M764" s="122"/>
      <c r="N764" s="121">
        <v>8000</v>
      </c>
      <c r="O764" s="121"/>
      <c r="P764" s="104">
        <f t="shared" si="225"/>
        <v>8000</v>
      </c>
      <c r="Q764" s="63">
        <f t="shared" si="222"/>
        <v>8000</v>
      </c>
      <c r="R764" s="63">
        <f t="shared" si="223"/>
        <v>8000</v>
      </c>
      <c r="S764" s="63">
        <f t="shared" si="224"/>
        <v>0</v>
      </c>
    </row>
    <row r="765" spans="1:19" s="76" customFormat="1" ht="63" x14ac:dyDescent="0.25">
      <c r="A765" s="118" t="s">
        <v>417</v>
      </c>
      <c r="B765" s="105"/>
      <c r="C765" s="118" t="s">
        <v>357</v>
      </c>
      <c r="D765" s="119">
        <v>8</v>
      </c>
      <c r="E765" s="120" t="s">
        <v>68</v>
      </c>
      <c r="F765" s="118"/>
      <c r="G765" s="123"/>
      <c r="H765" s="62"/>
      <c r="I765" s="122">
        <v>0</v>
      </c>
      <c r="J765" s="121"/>
      <c r="K765" s="121">
        <v>0</v>
      </c>
      <c r="L765" s="122"/>
      <c r="M765" s="122"/>
      <c r="N765" s="121">
        <v>15000</v>
      </c>
      <c r="O765" s="121"/>
      <c r="P765" s="104">
        <f t="shared" si="225"/>
        <v>15000</v>
      </c>
      <c r="Q765" s="63">
        <f t="shared" si="222"/>
        <v>15000</v>
      </c>
      <c r="R765" s="63">
        <f t="shared" si="223"/>
        <v>15000</v>
      </c>
      <c r="S765" s="63">
        <f t="shared" si="224"/>
        <v>0</v>
      </c>
    </row>
    <row r="766" spans="1:19" s="76" customFormat="1" ht="63" x14ac:dyDescent="0.25">
      <c r="A766" s="118" t="s">
        <v>418</v>
      </c>
      <c r="B766" s="105"/>
      <c r="C766" s="118" t="s">
        <v>357</v>
      </c>
      <c r="D766" s="119">
        <v>8</v>
      </c>
      <c r="E766" s="120" t="s">
        <v>68</v>
      </c>
      <c r="F766" s="118"/>
      <c r="G766" s="123"/>
      <c r="H766" s="62"/>
      <c r="I766" s="122">
        <v>0</v>
      </c>
      <c r="J766" s="121"/>
      <c r="K766" s="121">
        <v>0</v>
      </c>
      <c r="L766" s="122"/>
      <c r="M766" s="122"/>
      <c r="N766" s="121">
        <v>20000</v>
      </c>
      <c r="O766" s="121"/>
      <c r="P766" s="104">
        <f t="shared" si="225"/>
        <v>20000</v>
      </c>
      <c r="Q766" s="63">
        <f t="shared" si="222"/>
        <v>20000</v>
      </c>
      <c r="R766" s="63">
        <f t="shared" ref="R766:R771" si="226">SUM(Q766-O766)</f>
        <v>20000</v>
      </c>
      <c r="S766" s="63">
        <f t="shared" si="224"/>
        <v>0</v>
      </c>
    </row>
    <row r="767" spans="1:19" s="76" customFormat="1" ht="63" x14ac:dyDescent="0.25">
      <c r="A767" s="118" t="s">
        <v>419</v>
      </c>
      <c r="B767" s="105"/>
      <c r="C767" s="118" t="s">
        <v>357</v>
      </c>
      <c r="D767" s="119">
        <v>8</v>
      </c>
      <c r="E767" s="120" t="s">
        <v>68</v>
      </c>
      <c r="F767" s="118"/>
      <c r="G767" s="123"/>
      <c r="H767" s="62"/>
      <c r="I767" s="122">
        <v>0</v>
      </c>
      <c r="J767" s="121"/>
      <c r="K767" s="121">
        <v>0</v>
      </c>
      <c r="L767" s="122"/>
      <c r="M767" s="122"/>
      <c r="N767" s="121">
        <v>10000</v>
      </c>
      <c r="O767" s="121"/>
      <c r="P767" s="104">
        <f t="shared" si="225"/>
        <v>10000</v>
      </c>
      <c r="Q767" s="63">
        <f t="shared" si="222"/>
        <v>10000</v>
      </c>
      <c r="R767" s="63">
        <f t="shared" si="226"/>
        <v>10000</v>
      </c>
      <c r="S767" s="63">
        <f t="shared" si="224"/>
        <v>0</v>
      </c>
    </row>
    <row r="768" spans="1:19" s="76" customFormat="1" ht="63" x14ac:dyDescent="0.25">
      <c r="A768" s="118" t="s">
        <v>420</v>
      </c>
      <c r="B768" s="818" t="s">
        <v>22</v>
      </c>
      <c r="C768" s="118" t="s">
        <v>357</v>
      </c>
      <c r="D768" s="815">
        <v>10</v>
      </c>
      <c r="E768" s="120" t="s">
        <v>68</v>
      </c>
      <c r="F768" s="118"/>
      <c r="G768" s="123"/>
      <c r="H768" s="816"/>
      <c r="I768" s="122">
        <v>0</v>
      </c>
      <c r="J768" s="121"/>
      <c r="K768" s="121">
        <v>7000</v>
      </c>
      <c r="L768" s="122">
        <v>0</v>
      </c>
      <c r="M768" s="122">
        <v>0</v>
      </c>
      <c r="N768" s="121"/>
      <c r="O768" s="121"/>
      <c r="P768" s="104">
        <f t="shared" si="221"/>
        <v>7000</v>
      </c>
      <c r="Q768" s="63">
        <f t="shared" si="222"/>
        <v>7000</v>
      </c>
      <c r="R768" s="63">
        <f t="shared" si="226"/>
        <v>7000</v>
      </c>
      <c r="S768" s="63">
        <f t="shared" si="224"/>
        <v>0</v>
      </c>
    </row>
    <row r="769" spans="1:19" s="76" customFormat="1" ht="63" x14ac:dyDescent="0.25">
      <c r="A769" s="118" t="s">
        <v>421</v>
      </c>
      <c r="B769" s="105" t="s">
        <v>268</v>
      </c>
      <c r="C769" s="118" t="s">
        <v>357</v>
      </c>
      <c r="D769" s="119">
        <v>6</v>
      </c>
      <c r="E769" s="120" t="s">
        <v>68</v>
      </c>
      <c r="F769" s="118"/>
      <c r="G769" s="123"/>
      <c r="H769" s="62"/>
      <c r="I769" s="122">
        <v>0</v>
      </c>
      <c r="J769" s="121"/>
      <c r="K769" s="121"/>
      <c r="L769" s="122">
        <v>0</v>
      </c>
      <c r="M769" s="122">
        <v>0</v>
      </c>
      <c r="N769" s="121">
        <v>6000</v>
      </c>
      <c r="O769" s="121"/>
      <c r="P769" s="104">
        <f t="shared" si="221"/>
        <v>6000</v>
      </c>
      <c r="Q769" s="63">
        <f t="shared" si="222"/>
        <v>6000</v>
      </c>
      <c r="R769" s="63">
        <f t="shared" si="226"/>
        <v>6000</v>
      </c>
      <c r="S769" s="63">
        <f t="shared" si="224"/>
        <v>0</v>
      </c>
    </row>
    <row r="770" spans="1:19" s="76" customFormat="1" ht="63" x14ac:dyDescent="0.25">
      <c r="A770" s="118" t="s">
        <v>422</v>
      </c>
      <c r="B770" s="105" t="s">
        <v>268</v>
      </c>
      <c r="C770" s="118" t="s">
        <v>357</v>
      </c>
      <c r="D770" s="119">
        <v>8</v>
      </c>
      <c r="E770" s="120" t="s">
        <v>68</v>
      </c>
      <c r="F770" s="118"/>
      <c r="G770" s="123"/>
      <c r="H770" s="62"/>
      <c r="I770" s="122">
        <v>0</v>
      </c>
      <c r="J770" s="121"/>
      <c r="K770" s="121"/>
      <c r="L770" s="122">
        <v>16000</v>
      </c>
      <c r="M770" s="122"/>
      <c r="N770" s="121">
        <v>0</v>
      </c>
      <c r="O770" s="121"/>
      <c r="P770" s="104">
        <f t="shared" si="221"/>
        <v>16000</v>
      </c>
      <c r="Q770" s="63">
        <f t="shared" si="222"/>
        <v>16000</v>
      </c>
      <c r="R770" s="63">
        <f t="shared" si="226"/>
        <v>16000</v>
      </c>
      <c r="S770" s="63">
        <f t="shared" si="224"/>
        <v>0</v>
      </c>
    </row>
    <row r="771" spans="1:19" s="76" customFormat="1" ht="63.75" thickBot="1" x14ac:dyDescent="0.3">
      <c r="A771" s="118" t="s">
        <v>423</v>
      </c>
      <c r="B771" s="105" t="s">
        <v>121</v>
      </c>
      <c r="C771" s="118" t="s">
        <v>357</v>
      </c>
      <c r="D771" s="119">
        <v>20</v>
      </c>
      <c r="E771" s="120" t="s">
        <v>68</v>
      </c>
      <c r="F771" s="118"/>
      <c r="G771" s="123"/>
      <c r="H771" s="62"/>
      <c r="I771" s="122">
        <v>0</v>
      </c>
      <c r="J771" s="121"/>
      <c r="K771" s="121">
        <v>0</v>
      </c>
      <c r="L771" s="122">
        <v>25000</v>
      </c>
      <c r="M771" s="122">
        <v>0</v>
      </c>
      <c r="N771" s="121"/>
      <c r="O771" s="121"/>
      <c r="P771" s="104">
        <f t="shared" si="221"/>
        <v>25000</v>
      </c>
      <c r="Q771" s="63">
        <f t="shared" si="222"/>
        <v>25000</v>
      </c>
      <c r="R771" s="63">
        <f t="shared" si="226"/>
        <v>25000</v>
      </c>
      <c r="S771" s="63">
        <f t="shared" si="224"/>
        <v>0</v>
      </c>
    </row>
    <row r="772" spans="1:19" s="76" customFormat="1" ht="16.5" thickTop="1" x14ac:dyDescent="0.25">
      <c r="A772" s="68"/>
      <c r="B772" s="106"/>
      <c r="C772" s="124"/>
      <c r="D772" s="107"/>
      <c r="E772" s="124"/>
      <c r="F772" s="108"/>
      <c r="G772" s="65">
        <f t="shared" ref="G772:S772" si="227">SUM(G702:G771)</f>
        <v>0</v>
      </c>
      <c r="H772" s="65">
        <f t="shared" si="227"/>
        <v>0</v>
      </c>
      <c r="I772" s="65">
        <f t="shared" si="227"/>
        <v>254000</v>
      </c>
      <c r="J772" s="65">
        <f t="shared" si="227"/>
        <v>110000</v>
      </c>
      <c r="K772" s="65">
        <f t="shared" si="227"/>
        <v>312000</v>
      </c>
      <c r="L772" s="65">
        <f t="shared" si="227"/>
        <v>201000</v>
      </c>
      <c r="M772" s="65">
        <f t="shared" si="227"/>
        <v>315000</v>
      </c>
      <c r="N772" s="65">
        <f t="shared" si="227"/>
        <v>1239000</v>
      </c>
      <c r="O772" s="65">
        <f t="shared" si="227"/>
        <v>0</v>
      </c>
      <c r="P772" s="65">
        <f t="shared" si="227"/>
        <v>2431000</v>
      </c>
      <c r="Q772" s="65">
        <f t="shared" si="227"/>
        <v>2431000</v>
      </c>
      <c r="R772" s="65">
        <f t="shared" si="227"/>
        <v>2431000</v>
      </c>
      <c r="S772" s="65">
        <f t="shared" si="227"/>
        <v>0</v>
      </c>
    </row>
    <row r="773" spans="1:19" s="76" customFormat="1" ht="16.5" thickBot="1" x14ac:dyDescent="0.3">
      <c r="A773" s="69"/>
      <c r="B773" s="109"/>
      <c r="C773" s="125"/>
      <c r="D773" s="110"/>
      <c r="E773" s="125"/>
      <c r="F773" s="111"/>
      <c r="G773" s="70"/>
      <c r="H773" s="70"/>
      <c r="I773" s="26"/>
      <c r="J773" s="112"/>
      <c r="K773" s="100"/>
      <c r="L773" s="100"/>
      <c r="M773" s="100"/>
      <c r="N773" s="100"/>
      <c r="O773" s="100"/>
      <c r="P773" s="66"/>
      <c r="Q773" s="66"/>
      <c r="R773" s="100"/>
      <c r="S773" s="100"/>
    </row>
    <row r="774" spans="1:19" s="76" customFormat="1" ht="17.25" thickTop="1" thickBot="1" x14ac:dyDescent="0.3">
      <c r="A774" s="71" t="s">
        <v>29</v>
      </c>
      <c r="B774" s="72"/>
      <c r="C774" s="73"/>
      <c r="D774" s="73"/>
      <c r="E774" s="73"/>
      <c r="F774" s="73"/>
      <c r="G774" s="74">
        <f>SUM(G639+G657+G699+G772)</f>
        <v>1702500</v>
      </c>
      <c r="H774" s="74">
        <f t="shared" ref="H774:S774" si="228">SUM(H642+H660+H699+H772)</f>
        <v>0</v>
      </c>
      <c r="I774" s="52">
        <f t="shared" ref="I774:N774" si="229">SUM(I639+I657+I699+I772)</f>
        <v>1027000</v>
      </c>
      <c r="J774" s="819">
        <f t="shared" si="229"/>
        <v>898000</v>
      </c>
      <c r="K774" s="819">
        <f t="shared" si="229"/>
        <v>1438000</v>
      </c>
      <c r="L774" s="819">
        <f t="shared" si="229"/>
        <v>1328000</v>
      </c>
      <c r="M774" s="819">
        <f t="shared" si="229"/>
        <v>769500</v>
      </c>
      <c r="N774" s="819">
        <f t="shared" si="229"/>
        <v>35086000</v>
      </c>
      <c r="O774" s="74">
        <f t="shared" si="228"/>
        <v>0</v>
      </c>
      <c r="P774" s="819">
        <f>SUM(P639+P657+P699+P772)</f>
        <v>40572500</v>
      </c>
      <c r="Q774" s="819">
        <f>SUM(Q639+Q657+Q699+Q772)</f>
        <v>38870000</v>
      </c>
      <c r="R774" s="819">
        <f>SUM(R639+R657+R699+R772)</f>
        <v>38870000</v>
      </c>
      <c r="S774" s="74">
        <f t="shared" si="228"/>
        <v>0</v>
      </c>
    </row>
    <row r="775" spans="1:19" s="98" customFormat="1" ht="13.5" thickTop="1" x14ac:dyDescent="0.2">
      <c r="A775" s="937" t="s">
        <v>231</v>
      </c>
      <c r="B775" s="937"/>
      <c r="C775" s="937"/>
      <c r="D775" s="937"/>
      <c r="E775" s="937"/>
      <c r="F775" s="937"/>
      <c r="G775" s="937"/>
      <c r="H775" s="937"/>
      <c r="I775" s="937"/>
      <c r="J775" s="937"/>
      <c r="K775" s="937"/>
      <c r="L775" s="937"/>
      <c r="M775" s="937"/>
      <c r="N775" s="937"/>
      <c r="O775" s="937"/>
      <c r="P775" s="937"/>
      <c r="Q775" s="937"/>
      <c r="R775" s="937"/>
      <c r="S775" s="937"/>
    </row>
    <row r="776" spans="1:19" s="98" customFormat="1" x14ac:dyDescent="0.2">
      <c r="A776" s="938"/>
      <c r="B776" s="938"/>
      <c r="C776" s="938"/>
      <c r="D776" s="938"/>
      <c r="E776" s="938"/>
      <c r="F776" s="938"/>
      <c r="G776" s="938"/>
      <c r="H776" s="938"/>
      <c r="I776" s="938"/>
      <c r="J776" s="938"/>
      <c r="K776" s="938"/>
      <c r="L776" s="938"/>
      <c r="M776" s="938"/>
      <c r="N776" s="938"/>
      <c r="O776" s="938"/>
      <c r="P776" s="938"/>
      <c r="Q776" s="938"/>
      <c r="R776" s="938"/>
      <c r="S776" s="938"/>
    </row>
    <row r="777" spans="1:19" s="98" customFormat="1" ht="38.25" x14ac:dyDescent="0.2">
      <c r="A777" s="10" t="s">
        <v>1</v>
      </c>
      <c r="B777" s="300" t="s">
        <v>2</v>
      </c>
      <c r="C777" s="300" t="s">
        <v>3</v>
      </c>
      <c r="D777" s="301" t="s">
        <v>4</v>
      </c>
      <c r="E777" s="302" t="s">
        <v>5</v>
      </c>
      <c r="F777" s="301" t="s">
        <v>6</v>
      </c>
      <c r="G777" s="301" t="s">
        <v>7</v>
      </c>
      <c r="H777" s="302" t="s">
        <v>8</v>
      </c>
      <c r="I777" s="303" t="s">
        <v>9</v>
      </c>
      <c r="J777" s="303" t="s">
        <v>10</v>
      </c>
      <c r="K777" s="303" t="s">
        <v>11</v>
      </c>
      <c r="L777" s="303" t="s">
        <v>12</v>
      </c>
      <c r="M777" s="303" t="s">
        <v>13</v>
      </c>
      <c r="N777" s="303" t="s">
        <v>14</v>
      </c>
      <c r="O777" s="302" t="s">
        <v>15</v>
      </c>
      <c r="P777" s="302" t="s">
        <v>16</v>
      </c>
      <c r="Q777" s="302" t="s">
        <v>17</v>
      </c>
      <c r="R777" s="302" t="s">
        <v>18</v>
      </c>
      <c r="S777" s="302" t="s">
        <v>19</v>
      </c>
    </row>
    <row r="778" spans="1:19" s="98" customFormat="1" x14ac:dyDescent="0.2">
      <c r="A778" s="304" t="s">
        <v>20</v>
      </c>
      <c r="B778" s="305"/>
      <c r="C778" s="306"/>
      <c r="D778" s="306"/>
      <c r="E778" s="306"/>
      <c r="F778" s="306"/>
      <c r="G778" s="307"/>
      <c r="H778" s="307"/>
      <c r="I778" s="307"/>
      <c r="J778" s="307"/>
      <c r="K778" s="307"/>
      <c r="L778" s="307"/>
      <c r="M778" s="307"/>
      <c r="N778" s="307"/>
      <c r="O778" s="307"/>
      <c r="P778" s="307"/>
      <c r="Q778" s="307"/>
      <c r="R778" s="307"/>
      <c r="S778" s="308"/>
    </row>
    <row r="779" spans="1:19" s="98" customFormat="1" ht="102" x14ac:dyDescent="0.2">
      <c r="A779" s="204" t="s">
        <v>232</v>
      </c>
      <c r="B779" s="709" t="s">
        <v>233</v>
      </c>
      <c r="C779" s="215" t="s">
        <v>234</v>
      </c>
      <c r="D779" s="705">
        <v>20</v>
      </c>
      <c r="E779" s="207" t="s">
        <v>68</v>
      </c>
      <c r="F779" s="313" t="s">
        <v>68</v>
      </c>
      <c r="G779" s="710">
        <v>0</v>
      </c>
      <c r="H779" s="211">
        <v>5000</v>
      </c>
      <c r="I779" s="211">
        <v>350000</v>
      </c>
      <c r="J779" s="211"/>
      <c r="K779" s="314"/>
      <c r="L779" s="314"/>
      <c r="M779" s="314"/>
      <c r="N779" s="314"/>
      <c r="O779" s="314"/>
      <c r="P779" s="315">
        <f>SUM(I779:O779)</f>
        <v>350000</v>
      </c>
      <c r="Q779" s="315">
        <f>SUM(P779-G779)</f>
        <v>350000</v>
      </c>
      <c r="R779" s="315">
        <f>SUM(Q779-O779)</f>
        <v>350000</v>
      </c>
      <c r="S779" s="315">
        <f>H779</f>
        <v>5000</v>
      </c>
    </row>
    <row r="780" spans="1:19" s="98" customFormat="1" ht="76.5" x14ac:dyDescent="0.2">
      <c r="A780" s="204" t="s">
        <v>235</v>
      </c>
      <c r="B780" s="709" t="s">
        <v>233</v>
      </c>
      <c r="C780" s="215" t="s">
        <v>236</v>
      </c>
      <c r="D780" s="206">
        <v>30</v>
      </c>
      <c r="E780" s="207" t="s">
        <v>68</v>
      </c>
      <c r="F780" s="313" t="s">
        <v>68</v>
      </c>
      <c r="G780" s="314">
        <v>0</v>
      </c>
      <c r="H780" s="211">
        <v>3000</v>
      </c>
      <c r="I780" s="211" t="s">
        <v>237</v>
      </c>
      <c r="J780" s="211">
        <v>384000</v>
      </c>
      <c r="K780" s="314"/>
      <c r="L780" s="314"/>
      <c r="M780" s="314"/>
      <c r="N780" s="314"/>
      <c r="O780" s="314"/>
      <c r="P780" s="315">
        <f>SUM(I780:O780)</f>
        <v>384000</v>
      </c>
      <c r="Q780" s="315">
        <f>SUM(P780-G780)</f>
        <v>384000</v>
      </c>
      <c r="R780" s="315">
        <f>SUM(Q780-O780)</f>
        <v>384000</v>
      </c>
      <c r="S780" s="315">
        <f>H780</f>
        <v>3000</v>
      </c>
    </row>
    <row r="781" spans="1:19" s="98" customFormat="1" ht="114.75" x14ac:dyDescent="0.2">
      <c r="A781" s="204" t="s">
        <v>238</v>
      </c>
      <c r="B781" s="709" t="s">
        <v>239</v>
      </c>
      <c r="C781" s="215" t="s">
        <v>240</v>
      </c>
      <c r="D781" s="206">
        <v>25</v>
      </c>
      <c r="E781" s="207" t="s">
        <v>68</v>
      </c>
      <c r="F781" s="313" t="s">
        <v>68</v>
      </c>
      <c r="G781" s="314">
        <v>0</v>
      </c>
      <c r="H781" s="211"/>
      <c r="I781" s="314"/>
      <c r="J781" s="314"/>
      <c r="K781" s="314"/>
      <c r="L781" s="314"/>
      <c r="M781" s="314"/>
      <c r="N781" s="314">
        <v>500000</v>
      </c>
      <c r="O781" s="314"/>
      <c r="P781" s="315">
        <f>SUM(I781:O781)</f>
        <v>500000</v>
      </c>
      <c r="Q781" s="315">
        <f>SUM(P781-G781)</f>
        <v>500000</v>
      </c>
      <c r="R781" s="315">
        <f>SUM(Q781-O781)</f>
        <v>500000</v>
      </c>
      <c r="S781" s="315">
        <f>H781</f>
        <v>0</v>
      </c>
    </row>
    <row r="782" spans="1:19" s="98" customFormat="1" x14ac:dyDescent="0.2">
      <c r="A782" s="316"/>
      <c r="B782" s="225"/>
      <c r="C782" s="316"/>
      <c r="D782" s="316"/>
      <c r="E782" s="317"/>
      <c r="F782" s="318"/>
      <c r="G782" s="319">
        <f t="shared" ref="G782:M782" si="230">SUM(G779:G781)</f>
        <v>0</v>
      </c>
      <c r="H782" s="319">
        <f t="shared" si="230"/>
        <v>8000</v>
      </c>
      <c r="I782" s="319">
        <f t="shared" si="230"/>
        <v>350000</v>
      </c>
      <c r="J782" s="319">
        <f t="shared" si="230"/>
        <v>384000</v>
      </c>
      <c r="K782" s="319">
        <f t="shared" si="230"/>
        <v>0</v>
      </c>
      <c r="L782" s="319">
        <f t="shared" si="230"/>
        <v>0</v>
      </c>
      <c r="M782" s="319">
        <f t="shared" si="230"/>
        <v>0</v>
      </c>
      <c r="N782" s="319">
        <f t="shared" ref="N782:S782" si="231">SUM(N779:N781)</f>
        <v>500000</v>
      </c>
      <c r="O782" s="319">
        <f t="shared" si="231"/>
        <v>0</v>
      </c>
      <c r="P782" s="319">
        <f t="shared" si="231"/>
        <v>1234000</v>
      </c>
      <c r="Q782" s="319">
        <f t="shared" si="231"/>
        <v>1234000</v>
      </c>
      <c r="R782" s="319">
        <f t="shared" si="231"/>
        <v>1234000</v>
      </c>
      <c r="S782" s="319">
        <f t="shared" si="231"/>
        <v>8000</v>
      </c>
    </row>
    <row r="783" spans="1:19" s="98" customFormat="1" x14ac:dyDescent="0.2">
      <c r="A783" s="316"/>
      <c r="B783" s="225"/>
      <c r="C783" s="316"/>
      <c r="D783" s="318"/>
      <c r="E783" s="316"/>
      <c r="F783" s="318"/>
      <c r="G783" s="320"/>
      <c r="H783" s="321"/>
      <c r="I783" s="316"/>
      <c r="J783" s="316"/>
      <c r="K783" s="316"/>
      <c r="L783" s="316"/>
      <c r="M783" s="316"/>
      <c r="N783" s="316"/>
      <c r="O783" s="316"/>
      <c r="P783" s="321"/>
      <c r="Q783" s="321"/>
      <c r="R783" s="316"/>
      <c r="S783" s="316"/>
    </row>
    <row r="784" spans="1:19" s="98" customFormat="1" x14ac:dyDescent="0.2">
      <c r="A784" s="711" t="s">
        <v>25</v>
      </c>
      <c r="B784" s="305"/>
      <c r="C784" s="306"/>
      <c r="D784" s="306"/>
      <c r="E784" s="306"/>
      <c r="F784" s="306"/>
      <c r="G784" s="307"/>
      <c r="H784" s="307"/>
      <c r="I784" s="307"/>
      <c r="J784" s="307"/>
      <c r="K784" s="307"/>
      <c r="L784" s="307"/>
      <c r="M784" s="307"/>
      <c r="N784" s="307"/>
      <c r="O784" s="307"/>
      <c r="P784" s="307"/>
      <c r="Q784" s="307"/>
      <c r="R784" s="307"/>
      <c r="S784" s="307"/>
    </row>
    <row r="785" spans="1:19" s="98" customFormat="1" ht="89.25" x14ac:dyDescent="0.2">
      <c r="A785" s="204" t="s">
        <v>241</v>
      </c>
      <c r="B785" s="322" t="s">
        <v>239</v>
      </c>
      <c r="C785" s="215" t="s">
        <v>242</v>
      </c>
      <c r="D785" s="708"/>
      <c r="E785" s="242"/>
      <c r="F785" s="215"/>
      <c r="G785" s="712">
        <v>0</v>
      </c>
      <c r="H785" s="713">
        <v>1000</v>
      </c>
      <c r="I785" s="213"/>
      <c r="J785" s="341">
        <v>1250000</v>
      </c>
      <c r="K785" s="273"/>
      <c r="L785" s="273"/>
      <c r="M785" s="273"/>
      <c r="N785" s="213"/>
      <c r="O785" s="213"/>
      <c r="P785" s="315">
        <f>SUM(I785:O785)</f>
        <v>1250000</v>
      </c>
      <c r="Q785" s="315">
        <f>SUM(P785-G785)</f>
        <v>1250000</v>
      </c>
      <c r="R785" s="315">
        <f>SUM(Q785-O785)</f>
        <v>1250000</v>
      </c>
      <c r="S785" s="315">
        <f>H785</f>
        <v>1000</v>
      </c>
    </row>
    <row r="786" spans="1:19" s="98" customFormat="1" ht="76.5" x14ac:dyDescent="0.2">
      <c r="A786" s="215" t="s">
        <v>253</v>
      </c>
      <c r="B786" s="322" t="s">
        <v>233</v>
      </c>
      <c r="C786" s="215" t="s">
        <v>252</v>
      </c>
      <c r="D786" s="241">
        <v>10</v>
      </c>
      <c r="E786" s="242" t="s">
        <v>68</v>
      </c>
      <c r="F786" s="242" t="s">
        <v>68</v>
      </c>
      <c r="G786" s="212">
        <v>0</v>
      </c>
      <c r="H786" s="211"/>
      <c r="I786" s="213">
        <v>12000</v>
      </c>
      <c r="J786" s="213"/>
      <c r="K786" s="273"/>
      <c r="L786" s="273"/>
      <c r="M786" s="273"/>
      <c r="N786" s="213"/>
      <c r="O786" s="213"/>
      <c r="P786" s="315">
        <f>SUM(I786:O786)</f>
        <v>12000</v>
      </c>
      <c r="Q786" s="315">
        <f>SUM(P786-G786)</f>
        <v>12000</v>
      </c>
      <c r="R786" s="315">
        <f>SUM(Q786-O786)</f>
        <v>12000</v>
      </c>
      <c r="S786" s="315"/>
    </row>
    <row r="787" spans="1:19" s="98" customFormat="1" ht="51" x14ac:dyDescent="0.2">
      <c r="A787" s="215" t="s">
        <v>262</v>
      </c>
      <c r="B787" s="322" t="s">
        <v>239</v>
      </c>
      <c r="C787" s="215" t="s">
        <v>259</v>
      </c>
      <c r="D787" s="241">
        <v>15</v>
      </c>
      <c r="E787" s="242" t="s">
        <v>68</v>
      </c>
      <c r="F787" s="282" t="s">
        <v>68</v>
      </c>
      <c r="G787" s="212">
        <v>0</v>
      </c>
      <c r="H787" s="211">
        <v>3500</v>
      </c>
      <c r="I787" s="213">
        <v>35000</v>
      </c>
      <c r="J787" s="213"/>
      <c r="K787" s="273"/>
      <c r="L787" s="273"/>
      <c r="M787" s="273"/>
      <c r="N787" s="213"/>
      <c r="O787" s="213"/>
      <c r="P787" s="315"/>
      <c r="Q787" s="315"/>
      <c r="R787" s="315"/>
      <c r="S787" s="315"/>
    </row>
    <row r="788" spans="1:19" s="98" customFormat="1" x14ac:dyDescent="0.2">
      <c r="A788" s="316"/>
      <c r="B788" s="225"/>
      <c r="C788" s="316"/>
      <c r="D788" s="318"/>
      <c r="E788" s="317"/>
      <c r="F788" s="318"/>
      <c r="G788" s="319">
        <f>SUM(G785:G787)</f>
        <v>0</v>
      </c>
      <c r="H788" s="319">
        <f t="shared" ref="H788:S788" si="232">SUM(H785:H787)</f>
        <v>4500</v>
      </c>
      <c r="I788" s="319">
        <f t="shared" si="232"/>
        <v>47000</v>
      </c>
      <c r="J788" s="319">
        <f t="shared" si="232"/>
        <v>1250000</v>
      </c>
      <c r="K788" s="319">
        <f t="shared" si="232"/>
        <v>0</v>
      </c>
      <c r="L788" s="319">
        <f t="shared" si="232"/>
        <v>0</v>
      </c>
      <c r="M788" s="319">
        <f t="shared" si="232"/>
        <v>0</v>
      </c>
      <c r="N788" s="319">
        <f t="shared" si="232"/>
        <v>0</v>
      </c>
      <c r="O788" s="319">
        <f t="shared" si="232"/>
        <v>0</v>
      </c>
      <c r="P788" s="319">
        <f t="shared" si="232"/>
        <v>1262000</v>
      </c>
      <c r="Q788" s="319">
        <f t="shared" si="232"/>
        <v>1262000</v>
      </c>
      <c r="R788" s="319">
        <f t="shared" si="232"/>
        <v>1262000</v>
      </c>
      <c r="S788" s="319">
        <f t="shared" si="232"/>
        <v>1000</v>
      </c>
    </row>
    <row r="789" spans="1:19" s="98" customFormat="1" x14ac:dyDescent="0.2">
      <c r="A789" s="316"/>
      <c r="B789" s="225"/>
      <c r="C789" s="316"/>
      <c r="D789" s="318"/>
      <c r="E789" s="316"/>
      <c r="F789" s="318"/>
      <c r="G789" s="320"/>
      <c r="H789" s="321"/>
      <c r="I789" s="303"/>
      <c r="J789" s="303"/>
      <c r="K789" s="303"/>
      <c r="L789" s="303"/>
      <c r="M789" s="303"/>
      <c r="N789" s="303"/>
      <c r="O789" s="324"/>
      <c r="P789" s="320"/>
      <c r="Q789" s="320"/>
      <c r="R789" s="316"/>
      <c r="S789" s="316"/>
    </row>
    <row r="790" spans="1:19" s="98" customFormat="1" x14ac:dyDescent="0.2">
      <c r="A790" s="711" t="s">
        <v>26</v>
      </c>
      <c r="B790" s="714"/>
      <c r="C790" s="306"/>
      <c r="D790" s="306"/>
      <c r="E790" s="306"/>
      <c r="F790" s="306"/>
      <c r="G790" s="307"/>
      <c r="H790" s="307"/>
      <c r="I790" s="307"/>
      <c r="J790" s="307"/>
      <c r="K790" s="307"/>
      <c r="L790" s="307"/>
      <c r="M790" s="307"/>
      <c r="N790" s="307"/>
      <c r="O790" s="307"/>
      <c r="P790" s="307"/>
      <c r="Q790" s="307"/>
      <c r="R790" s="307"/>
      <c r="S790" s="307"/>
    </row>
    <row r="791" spans="1:19" s="98" customFormat="1" ht="229.5" x14ac:dyDescent="0.2">
      <c r="A791" s="215" t="s">
        <v>243</v>
      </c>
      <c r="B791" s="322" t="s">
        <v>233</v>
      </c>
      <c r="C791" s="215" t="s">
        <v>244</v>
      </c>
      <c r="D791" s="241">
        <v>15</v>
      </c>
      <c r="E791" s="242" t="s">
        <v>68</v>
      </c>
      <c r="F791" s="282" t="s">
        <v>68</v>
      </c>
      <c r="G791" s="712">
        <v>0</v>
      </c>
      <c r="H791" s="211">
        <v>0</v>
      </c>
      <c r="I791" s="213">
        <v>225000</v>
      </c>
      <c r="J791" s="213">
        <v>225000</v>
      </c>
      <c r="K791" s="273">
        <v>25000</v>
      </c>
      <c r="L791" s="273">
        <v>25000</v>
      </c>
      <c r="M791" s="273">
        <v>25000</v>
      </c>
      <c r="N791" s="213"/>
      <c r="O791" s="213"/>
      <c r="P791" s="315">
        <f>SUM(I791:O791)</f>
        <v>525000</v>
      </c>
      <c r="Q791" s="315">
        <f>SUM(P791-G791)</f>
        <v>525000</v>
      </c>
      <c r="R791" s="315">
        <f>SUM(Q791-O791)</f>
        <v>525000</v>
      </c>
      <c r="S791" s="315">
        <f>H791</f>
        <v>0</v>
      </c>
    </row>
    <row r="792" spans="1:19" s="98" customFormat="1" ht="89.25" x14ac:dyDescent="0.2">
      <c r="A792" s="215" t="s">
        <v>245</v>
      </c>
      <c r="B792" s="322" t="s">
        <v>239</v>
      </c>
      <c r="C792" s="215" t="s">
        <v>246</v>
      </c>
      <c r="D792" s="241">
        <v>10</v>
      </c>
      <c r="E792" s="242" t="s">
        <v>68</v>
      </c>
      <c r="F792" s="282" t="s">
        <v>68</v>
      </c>
      <c r="G792" s="712">
        <v>0</v>
      </c>
      <c r="H792" s="211" t="s">
        <v>237</v>
      </c>
      <c r="I792" s="213">
        <v>30000</v>
      </c>
      <c r="J792" s="213"/>
      <c r="K792" s="273"/>
      <c r="L792" s="273"/>
      <c r="M792" s="273"/>
      <c r="N792" s="213"/>
      <c r="O792" s="213">
        <v>0</v>
      </c>
      <c r="P792" s="315">
        <f>SUM(I792:O792)</f>
        <v>30000</v>
      </c>
      <c r="Q792" s="315">
        <f>SUM(P792-G792)</f>
        <v>30000</v>
      </c>
      <c r="R792" s="315">
        <f>SUM(Q792-O792)</f>
        <v>30000</v>
      </c>
      <c r="S792" s="315" t="str">
        <f>H792</f>
        <v xml:space="preserve"> </v>
      </c>
    </row>
    <row r="793" spans="1:19" s="98" customFormat="1" ht="38.25" x14ac:dyDescent="0.2">
      <c r="A793" s="215" t="s">
        <v>247</v>
      </c>
      <c r="B793" s="322" t="s">
        <v>239</v>
      </c>
      <c r="C793" s="215" t="s">
        <v>248</v>
      </c>
      <c r="D793" s="241">
        <v>5</v>
      </c>
      <c r="E793" s="242" t="s">
        <v>68</v>
      </c>
      <c r="F793" s="282" t="s">
        <v>68</v>
      </c>
      <c r="G793" s="712">
        <v>0</v>
      </c>
      <c r="H793" s="211" t="s">
        <v>237</v>
      </c>
      <c r="I793" s="213"/>
      <c r="J793" s="213">
        <v>10000</v>
      </c>
      <c r="K793" s="273"/>
      <c r="L793" s="273"/>
      <c r="M793" s="273"/>
      <c r="N793" s="213"/>
      <c r="O793" s="213"/>
      <c r="P793" s="315">
        <f>SUM(I793:O793)</f>
        <v>10000</v>
      </c>
      <c r="Q793" s="315">
        <f>SUM(P793-G793)</f>
        <v>10000</v>
      </c>
      <c r="R793" s="315">
        <f>SUM(Q793-O793)</f>
        <v>10000</v>
      </c>
      <c r="S793" s="315" t="str">
        <f>H793</f>
        <v xml:space="preserve"> </v>
      </c>
    </row>
    <row r="794" spans="1:19" s="98" customFormat="1" ht="30" customHeight="1" x14ac:dyDescent="0.2">
      <c r="A794" s="215" t="s">
        <v>249</v>
      </c>
      <c r="B794" s="322" t="s">
        <v>233</v>
      </c>
      <c r="C794" s="215" t="s">
        <v>248</v>
      </c>
      <c r="D794" s="241">
        <v>30</v>
      </c>
      <c r="E794" s="242" t="s">
        <v>58</v>
      </c>
      <c r="F794" s="282" t="s">
        <v>68</v>
      </c>
      <c r="G794" s="712">
        <v>0</v>
      </c>
      <c r="H794" s="211"/>
      <c r="I794" s="213">
        <v>33000</v>
      </c>
      <c r="J794" s="213">
        <v>34000</v>
      </c>
      <c r="K794" s="273">
        <v>35000</v>
      </c>
      <c r="L794" s="273">
        <v>36000</v>
      </c>
      <c r="M794" s="273">
        <v>37000</v>
      </c>
      <c r="N794" s="213"/>
      <c r="O794" s="213"/>
      <c r="P794" s="315">
        <f>SUM(I794:O794)</f>
        <v>175000</v>
      </c>
      <c r="Q794" s="315">
        <f>SUM(P794-G794)</f>
        <v>175000</v>
      </c>
      <c r="R794" s="315">
        <f>SUM(Q794-O794)</f>
        <v>175000</v>
      </c>
      <c r="S794" s="315">
        <f>H794</f>
        <v>0</v>
      </c>
    </row>
    <row r="795" spans="1:19" s="98" customFormat="1" ht="30" customHeight="1" x14ac:dyDescent="0.2">
      <c r="A795" s="316" t="s">
        <v>250</v>
      </c>
      <c r="B795" s="715" t="s">
        <v>233</v>
      </c>
      <c r="C795" s="316" t="s">
        <v>248</v>
      </c>
      <c r="D795" s="700">
        <v>20</v>
      </c>
      <c r="E795" s="317" t="s">
        <v>68</v>
      </c>
      <c r="F795" s="700" t="s">
        <v>68</v>
      </c>
      <c r="G795" s="712">
        <v>0</v>
      </c>
      <c r="H795" s="211"/>
      <c r="I795" s="213">
        <v>13000</v>
      </c>
      <c r="J795" s="213"/>
      <c r="K795" s="273"/>
      <c r="L795" s="273"/>
      <c r="M795" s="273"/>
      <c r="N795" s="213"/>
      <c r="O795" s="213"/>
      <c r="P795" s="315"/>
      <c r="Q795" s="315"/>
      <c r="R795" s="315"/>
      <c r="S795" s="315"/>
    </row>
    <row r="796" spans="1:19" s="98" customFormat="1" x14ac:dyDescent="0.2">
      <c r="A796" s="316"/>
      <c r="B796" s="225"/>
      <c r="C796" s="316"/>
      <c r="D796" s="312"/>
      <c r="E796" s="317"/>
      <c r="F796" s="318"/>
      <c r="G796" s="319">
        <f>SUM(G791:G794)</f>
        <v>0</v>
      </c>
      <c r="H796" s="319">
        <f>SUM(H791:H794)</f>
        <v>0</v>
      </c>
      <c r="I796" s="319">
        <f>SUM(I791:I795)</f>
        <v>301000</v>
      </c>
      <c r="J796" s="319">
        <f>SUM(J791:J794)</f>
        <v>269000</v>
      </c>
      <c r="K796" s="319">
        <f>SUM(K791:K794)</f>
        <v>60000</v>
      </c>
      <c r="L796" s="319">
        <f>SUM(L791:L794)</f>
        <v>61000</v>
      </c>
      <c r="M796" s="319">
        <f>SUM(M791:M794)</f>
        <v>62000</v>
      </c>
      <c r="N796" s="319">
        <f t="shared" ref="N796:S796" si="233">SUM(N791:N794)</f>
        <v>0</v>
      </c>
      <c r="O796" s="319">
        <f t="shared" si="233"/>
        <v>0</v>
      </c>
      <c r="P796" s="319">
        <f t="shared" si="233"/>
        <v>740000</v>
      </c>
      <c r="Q796" s="319">
        <f t="shared" si="233"/>
        <v>740000</v>
      </c>
      <c r="R796" s="319">
        <f t="shared" si="233"/>
        <v>740000</v>
      </c>
      <c r="S796" s="319">
        <f t="shared" si="233"/>
        <v>0</v>
      </c>
    </row>
    <row r="797" spans="1:19" s="98" customFormat="1" x14ac:dyDescent="0.2">
      <c r="A797" s="316"/>
      <c r="B797" s="225"/>
      <c r="C797" s="316"/>
      <c r="D797" s="318"/>
      <c r="E797" s="316"/>
      <c r="F797" s="318"/>
      <c r="G797" s="320"/>
      <c r="H797" s="321"/>
      <c r="I797" s="316"/>
      <c r="J797" s="316"/>
      <c r="K797" s="316"/>
      <c r="L797" s="316"/>
      <c r="M797" s="316"/>
      <c r="N797" s="316"/>
      <c r="O797" s="316"/>
      <c r="P797" s="320"/>
      <c r="Q797" s="320"/>
      <c r="R797" s="320"/>
      <c r="S797" s="316"/>
    </row>
    <row r="798" spans="1:19" s="98" customFormat="1" x14ac:dyDescent="0.2">
      <c r="A798" s="711" t="s">
        <v>27</v>
      </c>
      <c r="B798" s="305"/>
      <c r="C798" s="306"/>
      <c r="D798" s="306"/>
      <c r="E798" s="306"/>
      <c r="F798" s="306"/>
      <c r="G798" s="307"/>
      <c r="H798" s="307"/>
      <c r="I798" s="307"/>
      <c r="J798" s="307"/>
      <c r="K798" s="307"/>
      <c r="L798" s="307"/>
      <c r="M798" s="307"/>
      <c r="N798" s="307"/>
      <c r="O798" s="307"/>
      <c r="P798" s="307"/>
      <c r="Q798" s="307" t="s">
        <v>28</v>
      </c>
      <c r="R798" s="307"/>
      <c r="S798" s="308"/>
    </row>
    <row r="799" spans="1:19" s="98" customFormat="1" ht="76.5" x14ac:dyDescent="0.2">
      <c r="A799" s="215" t="s">
        <v>251</v>
      </c>
      <c r="B799" s="322" t="s">
        <v>233</v>
      </c>
      <c r="C799" s="215" t="s">
        <v>252</v>
      </c>
      <c r="D799" s="241">
        <v>10</v>
      </c>
      <c r="E799" s="242" t="s">
        <v>68</v>
      </c>
      <c r="F799" s="242" t="s">
        <v>68</v>
      </c>
      <c r="G799" s="212">
        <v>0</v>
      </c>
      <c r="H799" s="211" t="s">
        <v>237</v>
      </c>
      <c r="I799" s="213">
        <v>10000</v>
      </c>
      <c r="J799" s="213"/>
      <c r="K799" s="273"/>
      <c r="L799" s="273"/>
      <c r="M799" s="273"/>
      <c r="N799" s="213"/>
      <c r="O799" s="213"/>
      <c r="P799" s="315">
        <f t="shared" ref="P799:P806" si="234">SUM(I799:O799)</f>
        <v>10000</v>
      </c>
      <c r="Q799" s="315">
        <f t="shared" ref="Q799:Q806" si="235">SUM(P799-G799)</f>
        <v>10000</v>
      </c>
      <c r="R799" s="315">
        <f t="shared" ref="R799:R806" si="236">SUM(Q799-O799)</f>
        <v>10000</v>
      </c>
      <c r="S799" s="315" t="str">
        <f>H799</f>
        <v xml:space="preserve"> </v>
      </c>
    </row>
    <row r="800" spans="1:19" s="98" customFormat="1" ht="102" x14ac:dyDescent="0.2">
      <c r="A800" s="215" t="s">
        <v>254</v>
      </c>
      <c r="B800" s="322" t="s">
        <v>233</v>
      </c>
      <c r="C800" s="215" t="s">
        <v>255</v>
      </c>
      <c r="D800" s="241">
        <v>10</v>
      </c>
      <c r="E800" s="242" t="s">
        <v>68</v>
      </c>
      <c r="F800" s="242" t="s">
        <v>68</v>
      </c>
      <c r="G800" s="212">
        <v>0</v>
      </c>
      <c r="H800" s="211" t="s">
        <v>237</v>
      </c>
      <c r="I800" s="213">
        <v>60000</v>
      </c>
      <c r="J800" s="213"/>
      <c r="K800" s="273"/>
      <c r="L800" s="273"/>
      <c r="M800" s="273"/>
      <c r="N800" s="213"/>
      <c r="O800" s="213"/>
      <c r="P800" s="315">
        <f t="shared" si="234"/>
        <v>60000</v>
      </c>
      <c r="Q800" s="315">
        <f t="shared" si="235"/>
        <v>60000</v>
      </c>
      <c r="R800" s="315">
        <f t="shared" si="236"/>
        <v>60000</v>
      </c>
      <c r="S800" s="315" t="str">
        <f t="shared" ref="S800:S806" si="237">H800</f>
        <v xml:space="preserve"> </v>
      </c>
    </row>
    <row r="801" spans="1:19" s="98" customFormat="1" ht="102" x14ac:dyDescent="0.2">
      <c r="A801" s="215" t="s">
        <v>256</v>
      </c>
      <c r="B801" s="322" t="s">
        <v>239</v>
      </c>
      <c r="C801" s="215" t="s">
        <v>255</v>
      </c>
      <c r="D801" s="241">
        <v>15</v>
      </c>
      <c r="E801" s="242" t="s">
        <v>68</v>
      </c>
      <c r="F801" s="242" t="s">
        <v>68</v>
      </c>
      <c r="G801" s="212">
        <v>0</v>
      </c>
      <c r="H801" s="211">
        <v>0</v>
      </c>
      <c r="I801" s="213" t="s">
        <v>237</v>
      </c>
      <c r="J801" s="213">
        <v>30000</v>
      </c>
      <c r="K801" s="273"/>
      <c r="L801" s="273"/>
      <c r="M801" s="273"/>
      <c r="N801" s="213"/>
      <c r="O801" s="213"/>
      <c r="P801" s="315">
        <f t="shared" si="234"/>
        <v>30000</v>
      </c>
      <c r="Q801" s="315">
        <f t="shared" si="235"/>
        <v>30000</v>
      </c>
      <c r="R801" s="315">
        <f t="shared" si="236"/>
        <v>30000</v>
      </c>
      <c r="S801" s="315">
        <f t="shared" si="237"/>
        <v>0</v>
      </c>
    </row>
    <row r="802" spans="1:19" s="98" customFormat="1" ht="102" x14ac:dyDescent="0.2">
      <c r="A802" s="215" t="s">
        <v>257</v>
      </c>
      <c r="B802" s="322" t="s">
        <v>239</v>
      </c>
      <c r="C802" s="215" t="s">
        <v>255</v>
      </c>
      <c r="D802" s="241">
        <v>20</v>
      </c>
      <c r="E802" s="242" t="s">
        <v>68</v>
      </c>
      <c r="F802" s="242" t="s">
        <v>68</v>
      </c>
      <c r="G802" s="212">
        <v>0</v>
      </c>
      <c r="H802" s="211" t="s">
        <v>237</v>
      </c>
      <c r="I802" s="213"/>
      <c r="J802" s="213">
        <v>25000</v>
      </c>
      <c r="K802" s="273"/>
      <c r="L802" s="273"/>
      <c r="M802" s="273"/>
      <c r="N802" s="213"/>
      <c r="O802" s="213"/>
      <c r="P802" s="315">
        <f t="shared" si="234"/>
        <v>25000</v>
      </c>
      <c r="Q802" s="315">
        <f t="shared" si="235"/>
        <v>25000</v>
      </c>
      <c r="R802" s="315">
        <f t="shared" si="236"/>
        <v>25000</v>
      </c>
      <c r="S802" s="315" t="str">
        <f t="shared" si="237"/>
        <v xml:space="preserve"> </v>
      </c>
    </row>
    <row r="803" spans="1:19" s="98" customFormat="1" ht="51" x14ac:dyDescent="0.2">
      <c r="A803" s="215" t="s">
        <v>258</v>
      </c>
      <c r="B803" s="322" t="s">
        <v>233</v>
      </c>
      <c r="C803" s="215" t="s">
        <v>259</v>
      </c>
      <c r="D803" s="241">
        <v>8</v>
      </c>
      <c r="E803" s="242" t="s">
        <v>68</v>
      </c>
      <c r="F803" s="242" t="s">
        <v>68</v>
      </c>
      <c r="G803" s="212">
        <v>0</v>
      </c>
      <c r="H803" s="211">
        <v>4400</v>
      </c>
      <c r="I803" s="213" t="s">
        <v>237</v>
      </c>
      <c r="J803" s="213">
        <v>45000</v>
      </c>
      <c r="K803" s="273"/>
      <c r="L803" s="273"/>
      <c r="M803" s="273"/>
      <c r="N803" s="213"/>
      <c r="O803" s="213"/>
      <c r="P803" s="315">
        <f t="shared" si="234"/>
        <v>45000</v>
      </c>
      <c r="Q803" s="315">
        <f t="shared" si="235"/>
        <v>45000</v>
      </c>
      <c r="R803" s="315">
        <f t="shared" si="236"/>
        <v>45000</v>
      </c>
      <c r="S803" s="315">
        <f t="shared" si="237"/>
        <v>4400</v>
      </c>
    </row>
    <row r="804" spans="1:19" s="98" customFormat="1" ht="51" x14ac:dyDescent="0.2">
      <c r="A804" s="215" t="s">
        <v>260</v>
      </c>
      <c r="B804" s="322" t="s">
        <v>233</v>
      </c>
      <c r="C804" s="215" t="s">
        <v>259</v>
      </c>
      <c r="D804" s="241">
        <v>15</v>
      </c>
      <c r="E804" s="242" t="s">
        <v>68</v>
      </c>
      <c r="F804" s="242" t="s">
        <v>68</v>
      </c>
      <c r="G804" s="212">
        <v>0</v>
      </c>
      <c r="H804" s="211">
        <v>17000</v>
      </c>
      <c r="I804" s="213"/>
      <c r="J804" s="213"/>
      <c r="K804" s="273">
        <v>105000</v>
      </c>
      <c r="L804" s="273"/>
      <c r="M804" s="273"/>
      <c r="N804" s="213"/>
      <c r="O804" s="213"/>
      <c r="P804" s="315">
        <f t="shared" si="234"/>
        <v>105000</v>
      </c>
      <c r="Q804" s="315">
        <f t="shared" si="235"/>
        <v>105000</v>
      </c>
      <c r="R804" s="315">
        <f t="shared" si="236"/>
        <v>105000</v>
      </c>
      <c r="S804" s="315">
        <f t="shared" si="237"/>
        <v>17000</v>
      </c>
    </row>
    <row r="805" spans="1:19" s="98" customFormat="1" ht="51" x14ac:dyDescent="0.2">
      <c r="A805" s="215" t="s">
        <v>261</v>
      </c>
      <c r="B805" s="322" t="s">
        <v>233</v>
      </c>
      <c r="C805" s="215" t="s">
        <v>259</v>
      </c>
      <c r="D805" s="241">
        <v>15</v>
      </c>
      <c r="E805" s="242" t="s">
        <v>68</v>
      </c>
      <c r="F805" s="282" t="s">
        <v>68</v>
      </c>
      <c r="G805" s="212">
        <v>0</v>
      </c>
      <c r="H805" s="211">
        <v>4500</v>
      </c>
      <c r="I805" s="213" t="s">
        <v>237</v>
      </c>
      <c r="J805" s="213">
        <v>55000</v>
      </c>
      <c r="K805" s="273"/>
      <c r="L805" s="273" t="s">
        <v>237</v>
      </c>
      <c r="M805" s="273"/>
      <c r="N805" s="213"/>
      <c r="O805" s="213"/>
      <c r="P805" s="315">
        <f t="shared" si="234"/>
        <v>55000</v>
      </c>
      <c r="Q805" s="315">
        <f t="shared" si="235"/>
        <v>55000</v>
      </c>
      <c r="R805" s="315">
        <f t="shared" si="236"/>
        <v>55000</v>
      </c>
      <c r="S805" s="315">
        <f t="shared" si="237"/>
        <v>4500</v>
      </c>
    </row>
    <row r="806" spans="1:19" s="98" customFormat="1" ht="51" x14ac:dyDescent="0.2">
      <c r="A806" s="215" t="s">
        <v>263</v>
      </c>
      <c r="B806" s="322" t="s">
        <v>233</v>
      </c>
      <c r="C806" s="215" t="s">
        <v>264</v>
      </c>
      <c r="D806" s="241">
        <v>5</v>
      </c>
      <c r="E806" s="242" t="s">
        <v>68</v>
      </c>
      <c r="F806" s="282" t="s">
        <v>68</v>
      </c>
      <c r="G806" s="212">
        <v>0</v>
      </c>
      <c r="H806" s="211" t="s">
        <v>237</v>
      </c>
      <c r="I806" s="213">
        <v>13000</v>
      </c>
      <c r="J806" s="213" t="s">
        <v>237</v>
      </c>
      <c r="K806" s="213">
        <v>13500</v>
      </c>
      <c r="L806" s="273" t="s">
        <v>237</v>
      </c>
      <c r="M806" s="273">
        <v>14000</v>
      </c>
      <c r="N806" s="213"/>
      <c r="O806" s="213"/>
      <c r="P806" s="315">
        <f t="shared" si="234"/>
        <v>40500</v>
      </c>
      <c r="Q806" s="315">
        <f t="shared" si="235"/>
        <v>40500</v>
      </c>
      <c r="R806" s="315">
        <f t="shared" si="236"/>
        <v>40500</v>
      </c>
      <c r="S806" s="315" t="str">
        <f t="shared" si="237"/>
        <v xml:space="preserve"> </v>
      </c>
    </row>
    <row r="807" spans="1:19" s="98" customFormat="1" x14ac:dyDescent="0.2">
      <c r="A807" s="215"/>
      <c r="B807" s="322"/>
      <c r="C807" s="215"/>
      <c r="D807" s="241"/>
      <c r="E807" s="242"/>
      <c r="F807" s="282"/>
      <c r="G807" s="213"/>
      <c r="H807" s="211"/>
      <c r="I807" s="213"/>
      <c r="J807" s="213"/>
      <c r="K807" s="213"/>
      <c r="L807" s="273"/>
      <c r="M807" s="273"/>
      <c r="N807" s="213"/>
      <c r="O807" s="213"/>
      <c r="P807" s="315"/>
      <c r="Q807" s="315"/>
      <c r="R807" s="315"/>
      <c r="S807" s="315"/>
    </row>
    <row r="808" spans="1:19" s="98" customFormat="1" x14ac:dyDescent="0.2">
      <c r="A808" s="325"/>
      <c r="B808" s="322"/>
      <c r="C808" s="215"/>
      <c r="D808" s="326"/>
      <c r="E808" s="215"/>
      <c r="F808" s="326"/>
      <c r="G808" s="319">
        <f t="shared" ref="G808:S808" si="238">SUM(G799:G806)</f>
        <v>0</v>
      </c>
      <c r="H808" s="319">
        <f t="shared" si="238"/>
        <v>25900</v>
      </c>
      <c r="I808" s="319">
        <f t="shared" si="238"/>
        <v>83000</v>
      </c>
      <c r="J808" s="319">
        <f t="shared" si="238"/>
        <v>155000</v>
      </c>
      <c r="K808" s="319">
        <f t="shared" si="238"/>
        <v>118500</v>
      </c>
      <c r="L808" s="319">
        <f t="shared" si="238"/>
        <v>0</v>
      </c>
      <c r="M808" s="319">
        <f t="shared" si="238"/>
        <v>14000</v>
      </c>
      <c r="N808" s="319">
        <f t="shared" si="238"/>
        <v>0</v>
      </c>
      <c r="O808" s="319">
        <f t="shared" si="238"/>
        <v>0</v>
      </c>
      <c r="P808" s="319">
        <f t="shared" si="238"/>
        <v>370500</v>
      </c>
      <c r="Q808" s="319">
        <f t="shared" si="238"/>
        <v>370500</v>
      </c>
      <c r="R808" s="319">
        <f t="shared" si="238"/>
        <v>370500</v>
      </c>
      <c r="S808" s="319">
        <f t="shared" si="238"/>
        <v>25900</v>
      </c>
    </row>
    <row r="809" spans="1:19" s="98" customFormat="1" ht="13.5" thickBot="1" x14ac:dyDescent="0.25">
      <c r="A809" s="327"/>
      <c r="B809" s="328"/>
      <c r="C809" s="329"/>
      <c r="D809" s="330"/>
      <c r="E809" s="329"/>
      <c r="F809" s="330"/>
      <c r="G809" s="331"/>
      <c r="H809" s="333"/>
      <c r="I809" s="332"/>
      <c r="J809" s="332"/>
      <c r="K809" s="332"/>
      <c r="L809" s="332"/>
      <c r="M809" s="332"/>
      <c r="N809" s="332"/>
      <c r="O809" s="332"/>
      <c r="P809" s="333"/>
      <c r="Q809" s="333"/>
      <c r="R809" s="332"/>
      <c r="S809" s="332"/>
    </row>
    <row r="810" spans="1:19" s="98" customFormat="1" ht="14.25" thickTop="1" thickBot="1" x14ac:dyDescent="0.25">
      <c r="A810" s="295" t="s">
        <v>29</v>
      </c>
      <c r="B810" s="296"/>
      <c r="C810" s="716"/>
      <c r="D810" s="716"/>
      <c r="E810" s="716"/>
      <c r="F810" s="716"/>
      <c r="G810" s="717">
        <f t="shared" ref="G810:S810" si="239">SUM(G782+G788+G796+G808)</f>
        <v>0</v>
      </c>
      <c r="H810" s="717">
        <f t="shared" si="239"/>
        <v>38400</v>
      </c>
      <c r="I810" s="717">
        <f t="shared" si="239"/>
        <v>781000</v>
      </c>
      <c r="J810" s="717">
        <f t="shared" si="239"/>
        <v>2058000</v>
      </c>
      <c r="K810" s="717">
        <f t="shared" si="239"/>
        <v>178500</v>
      </c>
      <c r="L810" s="717">
        <f t="shared" si="239"/>
        <v>61000</v>
      </c>
      <c r="M810" s="717">
        <f>SUM(M782+M788+M796+M808)</f>
        <v>76000</v>
      </c>
      <c r="N810" s="717">
        <f t="shared" si="239"/>
        <v>500000</v>
      </c>
      <c r="O810" s="717">
        <f t="shared" si="239"/>
        <v>0</v>
      </c>
      <c r="P810" s="717">
        <f t="shared" si="239"/>
        <v>3606500</v>
      </c>
      <c r="Q810" s="717">
        <f t="shared" si="239"/>
        <v>3606500</v>
      </c>
      <c r="R810" s="717">
        <f t="shared" si="239"/>
        <v>3606500</v>
      </c>
      <c r="S810" s="717">
        <f t="shared" si="239"/>
        <v>34900</v>
      </c>
    </row>
    <row r="811" spans="1:19" s="76" customFormat="1" ht="15" customHeight="1" thickTop="1" x14ac:dyDescent="0.2">
      <c r="A811" s="934" t="s">
        <v>107</v>
      </c>
      <c r="B811" s="935"/>
      <c r="C811" s="935"/>
      <c r="D811" s="935"/>
      <c r="E811" s="935"/>
      <c r="F811" s="935"/>
      <c r="G811" s="935"/>
      <c r="H811" s="935"/>
      <c r="I811" s="935"/>
      <c r="J811" s="935"/>
      <c r="K811" s="935"/>
      <c r="L811" s="935"/>
      <c r="M811" s="935"/>
      <c r="N811" s="935"/>
      <c r="O811" s="935"/>
      <c r="P811" s="935"/>
      <c r="Q811" s="935"/>
      <c r="R811" s="935"/>
      <c r="S811" s="935"/>
    </row>
    <row r="812" spans="1:19" s="76" customFormat="1" ht="15" customHeight="1" x14ac:dyDescent="0.2">
      <c r="A812" s="936"/>
      <c r="B812" s="936"/>
      <c r="C812" s="936"/>
      <c r="D812" s="936"/>
      <c r="E812" s="936"/>
      <c r="F812" s="936"/>
      <c r="G812" s="936"/>
      <c r="H812" s="936"/>
      <c r="I812" s="936"/>
      <c r="J812" s="936"/>
      <c r="K812" s="936"/>
      <c r="L812" s="936"/>
      <c r="M812" s="936"/>
      <c r="N812" s="936"/>
      <c r="O812" s="936"/>
      <c r="P812" s="936"/>
      <c r="Q812" s="936"/>
      <c r="R812" s="936"/>
      <c r="S812" s="936"/>
    </row>
    <row r="813" spans="1:19" s="76" customFormat="1" ht="57" customHeight="1" x14ac:dyDescent="0.2">
      <c r="A813" s="718" t="s">
        <v>1</v>
      </c>
      <c r="B813" s="718" t="s">
        <v>2</v>
      </c>
      <c r="C813" s="718" t="s">
        <v>3</v>
      </c>
      <c r="D813" s="719" t="s">
        <v>4</v>
      </c>
      <c r="E813" s="720" t="s">
        <v>5</v>
      </c>
      <c r="F813" s="719" t="s">
        <v>6</v>
      </c>
      <c r="G813" s="721" t="s">
        <v>7</v>
      </c>
      <c r="H813" s="721" t="s">
        <v>8</v>
      </c>
      <c r="I813" s="722" t="s">
        <v>9</v>
      </c>
      <c r="J813" s="722" t="s">
        <v>10</v>
      </c>
      <c r="K813" s="722" t="s">
        <v>11</v>
      </c>
      <c r="L813" s="722" t="s">
        <v>12</v>
      </c>
      <c r="M813" s="722" t="s">
        <v>13</v>
      </c>
      <c r="N813" s="723" t="s">
        <v>14</v>
      </c>
      <c r="O813" s="723" t="s">
        <v>15</v>
      </c>
      <c r="P813" s="723" t="s">
        <v>16</v>
      </c>
      <c r="Q813" s="723" t="s">
        <v>17</v>
      </c>
      <c r="R813" s="723" t="s">
        <v>108</v>
      </c>
      <c r="S813" s="723" t="s">
        <v>19</v>
      </c>
    </row>
    <row r="814" spans="1:19" s="3" customFormat="1" ht="15" customHeight="1" x14ac:dyDescent="0.2">
      <c r="A814" s="724" t="s">
        <v>20</v>
      </c>
      <c r="B814" s="724"/>
      <c r="C814" s="724"/>
      <c r="D814" s="724"/>
      <c r="E814" s="724"/>
      <c r="F814" s="724"/>
      <c r="G814" s="724"/>
      <c r="H814" s="724"/>
      <c r="I814" s="724"/>
      <c r="J814" s="724"/>
      <c r="K814" s="724"/>
      <c r="L814" s="724"/>
      <c r="M814" s="724"/>
      <c r="N814" s="724"/>
      <c r="O814" s="724"/>
      <c r="P814" s="724"/>
      <c r="Q814" s="724"/>
      <c r="R814" s="724"/>
      <c r="S814" s="724"/>
    </row>
    <row r="815" spans="1:19" s="3" customFormat="1" ht="15" customHeight="1" x14ac:dyDescent="0.2">
      <c r="A815" s="725" t="s">
        <v>109</v>
      </c>
      <c r="B815" s="726" t="s">
        <v>22</v>
      </c>
      <c r="C815" s="727" t="s">
        <v>110</v>
      </c>
      <c r="D815" s="727" t="s">
        <v>111</v>
      </c>
      <c r="E815" s="727"/>
      <c r="F815" s="727" t="s">
        <v>112</v>
      </c>
      <c r="G815" s="728"/>
      <c r="H815" s="728"/>
      <c r="I815" s="728"/>
      <c r="J815" s="728"/>
      <c r="K815" s="728"/>
      <c r="L815" s="728"/>
      <c r="M815" s="728"/>
      <c r="N815" s="729" t="s">
        <v>113</v>
      </c>
      <c r="O815" s="729"/>
      <c r="P815" s="729"/>
      <c r="Q815" s="729"/>
      <c r="R815" s="729"/>
      <c r="S815" s="730"/>
    </row>
    <row r="816" spans="1:19" s="76" customFormat="1" ht="159" customHeight="1" x14ac:dyDescent="0.2">
      <c r="A816" s="218" t="s">
        <v>114</v>
      </c>
      <c r="B816" s="731" t="s">
        <v>115</v>
      </c>
      <c r="C816" s="218" t="s">
        <v>116</v>
      </c>
      <c r="D816" s="732" t="s">
        <v>117</v>
      </c>
      <c r="E816" s="218" t="s">
        <v>118</v>
      </c>
      <c r="F816" s="733" t="s">
        <v>119</v>
      </c>
      <c r="G816" s="734">
        <v>0</v>
      </c>
      <c r="H816" s="735">
        <v>20000</v>
      </c>
      <c r="I816" s="734">
        <v>15000</v>
      </c>
      <c r="J816" s="734">
        <v>75000</v>
      </c>
      <c r="K816" s="734">
        <v>10000</v>
      </c>
      <c r="L816" s="736"/>
      <c r="M816" s="736"/>
      <c r="N816" s="734"/>
      <c r="O816" s="734"/>
      <c r="P816" s="751">
        <f>SUM(I816:O816)</f>
        <v>100000</v>
      </c>
      <c r="Q816" s="737">
        <v>100000</v>
      </c>
      <c r="R816" s="737">
        <v>0</v>
      </c>
      <c r="S816" s="737">
        <v>20000</v>
      </c>
    </row>
    <row r="817" spans="1:19" s="76" customFormat="1" ht="79.5" customHeight="1" x14ac:dyDescent="0.2">
      <c r="A817" s="738" t="s">
        <v>120</v>
      </c>
      <c r="B817" s="739" t="s">
        <v>121</v>
      </c>
      <c r="C817" s="738" t="s">
        <v>122</v>
      </c>
      <c r="D817" s="739">
        <v>15</v>
      </c>
      <c r="E817" s="740" t="s">
        <v>119</v>
      </c>
      <c r="F817" s="741" t="s">
        <v>119</v>
      </c>
      <c r="G817" s="735">
        <v>0</v>
      </c>
      <c r="H817" s="735">
        <v>3600</v>
      </c>
      <c r="I817" s="4"/>
      <c r="J817" s="735">
        <v>36000</v>
      </c>
      <c r="K817" s="742"/>
      <c r="L817" s="742"/>
      <c r="M817" s="742"/>
      <c r="N817" s="735"/>
      <c r="O817" s="735"/>
      <c r="P817" s="737">
        <f>SUM(J817:O817)</f>
        <v>36000</v>
      </c>
      <c r="Q817" s="737">
        <f>SUM(P817-G817)</f>
        <v>36000</v>
      </c>
      <c r="R817" s="737">
        <v>0</v>
      </c>
      <c r="S817" s="737">
        <f>H817</f>
        <v>3600</v>
      </c>
    </row>
    <row r="818" spans="1:19" s="76" customFormat="1" ht="112.5" customHeight="1" x14ac:dyDescent="0.2">
      <c r="A818" s="743" t="s">
        <v>123</v>
      </c>
      <c r="B818" s="744" t="s">
        <v>121</v>
      </c>
      <c r="C818" s="745" t="s">
        <v>124</v>
      </c>
      <c r="D818" s="746">
        <v>15</v>
      </c>
      <c r="E818" s="747" t="s">
        <v>119</v>
      </c>
      <c r="F818" s="748" t="s">
        <v>119</v>
      </c>
      <c r="G818" s="749">
        <v>0</v>
      </c>
      <c r="H818" s="749">
        <v>750</v>
      </c>
      <c r="I818" s="750"/>
      <c r="J818" s="749">
        <v>10000</v>
      </c>
      <c r="K818" s="749"/>
      <c r="L818" s="750"/>
      <c r="M818" s="750"/>
      <c r="N818" s="749"/>
      <c r="O818" s="749"/>
      <c r="P818" s="751">
        <f>SUM(I818:O818)</f>
        <v>10000</v>
      </c>
      <c r="Q818" s="751">
        <f>SUM(P818-G818)</f>
        <v>10000</v>
      </c>
      <c r="R818" s="751">
        <v>0</v>
      </c>
      <c r="S818" s="751">
        <f>H818</f>
        <v>750</v>
      </c>
    </row>
    <row r="819" spans="1:19" s="60" customFormat="1" ht="102.75" customHeight="1" x14ac:dyDescent="0.2">
      <c r="A819" s="752" t="s">
        <v>616</v>
      </c>
      <c r="B819" s="753" t="s">
        <v>22</v>
      </c>
      <c r="C819" s="752" t="s">
        <v>125</v>
      </c>
      <c r="D819" s="754">
        <v>10</v>
      </c>
      <c r="E819" s="60" t="s">
        <v>119</v>
      </c>
      <c r="F819" s="60" t="s">
        <v>119</v>
      </c>
      <c r="G819" s="755">
        <v>0</v>
      </c>
      <c r="H819" s="755"/>
      <c r="I819" s="755">
        <v>20000</v>
      </c>
      <c r="J819" s="756"/>
      <c r="K819" s="756"/>
      <c r="L819" s="756"/>
      <c r="M819" s="756"/>
      <c r="N819" s="756"/>
      <c r="O819" s="756"/>
      <c r="P819" s="755">
        <v>20000</v>
      </c>
      <c r="Q819" s="755">
        <v>20000</v>
      </c>
      <c r="R819" s="756">
        <v>0</v>
      </c>
      <c r="S819" s="756"/>
    </row>
    <row r="820" spans="1:19" s="76" customFormat="1" ht="15" customHeight="1" x14ac:dyDescent="0.2">
      <c r="A820" s="757"/>
      <c r="B820" s="758"/>
      <c r="C820" s="759"/>
      <c r="D820" s="759"/>
      <c r="E820" s="759"/>
      <c r="F820" s="760"/>
      <c r="G820" s="761">
        <f>SUM(G816:G819)</f>
        <v>0</v>
      </c>
      <c r="H820" s="761">
        <f>SUM(H816:H819)</f>
        <v>24350</v>
      </c>
      <c r="I820" s="761">
        <f>SUM(I816:I819)</f>
        <v>35000</v>
      </c>
      <c r="J820" s="761">
        <f>SUM(J816:J819)</f>
        <v>121000</v>
      </c>
      <c r="K820" s="761">
        <f>SUM(K816:K819)</f>
        <v>10000</v>
      </c>
      <c r="L820" s="762"/>
      <c r="M820" s="762"/>
      <c r="N820" s="761">
        <f t="shared" ref="N820:S820" si="240">SUM(N816:N819)</f>
        <v>0</v>
      </c>
      <c r="O820" s="761">
        <f t="shared" si="240"/>
        <v>0</v>
      </c>
      <c r="P820" s="761">
        <f t="shared" si="240"/>
        <v>166000</v>
      </c>
      <c r="Q820" s="761">
        <f t="shared" si="240"/>
        <v>166000</v>
      </c>
      <c r="R820" s="761">
        <f t="shared" si="240"/>
        <v>0</v>
      </c>
      <c r="S820" s="761">
        <f t="shared" si="240"/>
        <v>24350</v>
      </c>
    </row>
    <row r="821" spans="1:19" s="76" customFormat="1" ht="15" customHeight="1" x14ac:dyDescent="0.2">
      <c r="A821" s="724" t="s">
        <v>25</v>
      </c>
      <c r="B821" s="763"/>
      <c r="C821" s="764"/>
      <c r="D821" s="764"/>
      <c r="E821" s="764"/>
      <c r="F821" s="764"/>
      <c r="G821" s="765"/>
      <c r="H821" s="765"/>
      <c r="I821" s="765"/>
      <c r="J821" s="765"/>
      <c r="K821" s="765"/>
      <c r="L821" s="765"/>
      <c r="M821" s="765"/>
      <c r="N821" s="765"/>
      <c r="O821" s="765"/>
      <c r="P821" s="765"/>
      <c r="Q821" s="765"/>
      <c r="R821" s="765"/>
      <c r="S821" s="765"/>
    </row>
    <row r="822" spans="1:19" s="76" customFormat="1" ht="179.25" customHeight="1" x14ac:dyDescent="0.2">
      <c r="A822" s="218" t="s">
        <v>126</v>
      </c>
      <c r="B822" s="731" t="s">
        <v>22</v>
      </c>
      <c r="C822" s="218" t="s">
        <v>127</v>
      </c>
      <c r="D822" s="732" t="s">
        <v>128</v>
      </c>
      <c r="E822" s="218" t="s">
        <v>119</v>
      </c>
      <c r="F822" s="218" t="s">
        <v>119</v>
      </c>
      <c r="G822" s="734">
        <v>0</v>
      </c>
      <c r="H822" s="766">
        <v>500</v>
      </c>
      <c r="I822" s="734">
        <v>25000</v>
      </c>
      <c r="J822" s="734"/>
      <c r="K822" s="734"/>
      <c r="L822" s="734"/>
      <c r="M822" s="734"/>
      <c r="N822" s="736"/>
      <c r="O822" s="736"/>
      <c r="P822" s="765">
        <f>SUM(I822:O822)</f>
        <v>25000</v>
      </c>
      <c r="Q822" s="765">
        <f>SUM(P822-G822)</f>
        <v>25000</v>
      </c>
      <c r="R822" s="765">
        <f>SUM(Q822-O822)</f>
        <v>25000</v>
      </c>
      <c r="S822" s="765">
        <f>H822</f>
        <v>500</v>
      </c>
    </row>
    <row r="823" spans="1:19" s="76" customFormat="1" ht="15" customHeight="1" x14ac:dyDescent="0.2">
      <c r="A823" s="739"/>
      <c r="B823" s="767"/>
      <c r="C823" s="739"/>
      <c r="D823" s="768"/>
      <c r="E823" s="739"/>
      <c r="F823" s="768"/>
      <c r="G823" s="737">
        <f>SUM(G822:G822)</f>
        <v>0</v>
      </c>
      <c r="H823" s="737">
        <f>SUM(H822:H822)</f>
        <v>500</v>
      </c>
      <c r="I823" s="737">
        <f>SUM(I822:I822)</f>
        <v>25000</v>
      </c>
      <c r="J823" s="737">
        <f>SUM(J822:J822)</f>
        <v>0</v>
      </c>
      <c r="K823" s="737">
        <f>SUM(K822:K822)</f>
        <v>0</v>
      </c>
      <c r="L823" s="737"/>
      <c r="M823" s="765"/>
      <c r="N823" s="765">
        <f t="shared" ref="N823:S823" si="241">SUM(N822:N822)</f>
        <v>0</v>
      </c>
      <c r="O823" s="765">
        <f t="shared" si="241"/>
        <v>0</v>
      </c>
      <c r="P823" s="765">
        <f t="shared" si="241"/>
        <v>25000</v>
      </c>
      <c r="Q823" s="765">
        <f t="shared" si="241"/>
        <v>25000</v>
      </c>
      <c r="R823" s="765">
        <f t="shared" si="241"/>
        <v>25000</v>
      </c>
      <c r="S823" s="765">
        <f t="shared" si="241"/>
        <v>500</v>
      </c>
    </row>
    <row r="824" spans="1:19" s="76" customFormat="1" ht="15" customHeight="1" x14ac:dyDescent="0.2">
      <c r="A824" s="739"/>
      <c r="B824" s="767"/>
      <c r="C824" s="739"/>
      <c r="D824" s="768"/>
      <c r="E824" s="739"/>
      <c r="F824" s="768"/>
      <c r="G824" s="735"/>
      <c r="H824" s="735"/>
      <c r="I824" s="769"/>
      <c r="J824" s="769"/>
      <c r="K824" s="769"/>
      <c r="L824" s="769"/>
      <c r="M824" s="770"/>
      <c r="N824" s="770"/>
      <c r="O824" s="770"/>
      <c r="P824" s="742"/>
      <c r="Q824" s="742"/>
      <c r="R824" s="770"/>
      <c r="S824" s="770"/>
    </row>
    <row r="825" spans="1:19" s="76" customFormat="1" ht="15" customHeight="1" x14ac:dyDescent="0.2">
      <c r="A825" s="724" t="s">
        <v>26</v>
      </c>
      <c r="B825" s="763"/>
      <c r="C825" s="764"/>
      <c r="D825" s="764"/>
      <c r="E825" s="764"/>
      <c r="F825" s="764"/>
      <c r="G825" s="737"/>
      <c r="H825" s="737"/>
      <c r="I825" s="737"/>
      <c r="J825" s="737"/>
      <c r="K825" s="737"/>
      <c r="L825" s="737"/>
      <c r="M825" s="765"/>
      <c r="N825" s="765"/>
      <c r="O825" s="765"/>
      <c r="P825" s="765"/>
      <c r="Q825" s="765"/>
      <c r="R825" s="765"/>
      <c r="S825" s="765"/>
    </row>
    <row r="826" spans="1:19" s="76" customFormat="1" ht="15" customHeight="1" x14ac:dyDescent="0.2">
      <c r="A826" s="218" t="s">
        <v>129</v>
      </c>
      <c r="B826" s="731" t="s">
        <v>121</v>
      </c>
      <c r="C826" s="218" t="s">
        <v>130</v>
      </c>
      <c r="D826" s="732" t="s">
        <v>131</v>
      </c>
      <c r="E826" s="218" t="s">
        <v>119</v>
      </c>
      <c r="F826" s="733" t="s">
        <v>119</v>
      </c>
      <c r="G826" s="734">
        <v>0</v>
      </c>
      <c r="H826" s="735"/>
      <c r="I826" s="4"/>
      <c r="J826" s="734">
        <v>20000</v>
      </c>
      <c r="K826" s="734"/>
      <c r="L826" s="734"/>
      <c r="M826" s="736"/>
      <c r="N826" s="736"/>
      <c r="O826" s="736"/>
      <c r="P826" s="765">
        <f>SUM(J826:O826)</f>
        <v>20000</v>
      </c>
      <c r="Q826" s="765">
        <f>SUM(P826-G826)</f>
        <v>20000</v>
      </c>
      <c r="R826" s="765">
        <f t="shared" ref="R826:R829" si="242">SUM(Q826-O826)</f>
        <v>20000</v>
      </c>
      <c r="S826" s="765">
        <f>H826</f>
        <v>0</v>
      </c>
    </row>
    <row r="827" spans="1:19" s="76" customFormat="1" ht="15" customHeight="1" x14ac:dyDescent="0.2">
      <c r="A827" s="218" t="s">
        <v>132</v>
      </c>
      <c r="B827" s="731" t="s">
        <v>115</v>
      </c>
      <c r="C827" s="218" t="s">
        <v>133</v>
      </c>
      <c r="D827" s="732" t="s">
        <v>131</v>
      </c>
      <c r="E827" s="218" t="s">
        <v>119</v>
      </c>
      <c r="F827" s="733" t="s">
        <v>119</v>
      </c>
      <c r="G827" s="734">
        <v>0</v>
      </c>
      <c r="H827" s="735"/>
      <c r="I827" s="734"/>
      <c r="J827" s="734">
        <v>50000</v>
      </c>
      <c r="K827" s="734"/>
      <c r="L827" s="734"/>
      <c r="M827" s="736"/>
      <c r="N827" s="736"/>
      <c r="O827" s="736"/>
      <c r="P827" s="765">
        <f>SUM(I827:O827)</f>
        <v>50000</v>
      </c>
      <c r="Q827" s="765">
        <f>SUM(P827-G827)</f>
        <v>50000</v>
      </c>
      <c r="R827" s="765">
        <f t="shared" si="242"/>
        <v>50000</v>
      </c>
      <c r="S827" s="765">
        <f>H827</f>
        <v>0</v>
      </c>
    </row>
    <row r="828" spans="1:19" s="76" customFormat="1" ht="15" customHeight="1" x14ac:dyDescent="0.2">
      <c r="A828" s="218" t="s">
        <v>134</v>
      </c>
      <c r="B828" s="731" t="s">
        <v>121</v>
      </c>
      <c r="C828" s="218" t="s">
        <v>135</v>
      </c>
      <c r="D828" s="732" t="s">
        <v>117</v>
      </c>
      <c r="E828" s="218" t="s">
        <v>119</v>
      </c>
      <c r="F828" s="733" t="s">
        <v>119</v>
      </c>
      <c r="G828" s="734">
        <v>0</v>
      </c>
      <c r="H828" s="735"/>
      <c r="I828" s="734"/>
      <c r="J828" s="734"/>
      <c r="K828" s="734"/>
      <c r="L828" s="734"/>
      <c r="M828" s="736"/>
      <c r="N828" s="736">
        <v>90000</v>
      </c>
      <c r="O828" s="736"/>
      <c r="P828" s="765">
        <f>SUM(I828:O828)</f>
        <v>90000</v>
      </c>
      <c r="Q828" s="765">
        <f>SUM(P828-G828)</f>
        <v>90000</v>
      </c>
      <c r="R828" s="765">
        <f t="shared" si="242"/>
        <v>90000</v>
      </c>
      <c r="S828" s="765">
        <f>H828</f>
        <v>0</v>
      </c>
    </row>
    <row r="829" spans="1:19" s="76" customFormat="1" ht="15" customHeight="1" x14ac:dyDescent="0.2">
      <c r="A829" s="218" t="s">
        <v>136</v>
      </c>
      <c r="B829" s="771" t="s">
        <v>22</v>
      </c>
      <c r="C829" s="218" t="s">
        <v>137</v>
      </c>
      <c r="D829" s="732">
        <v>10</v>
      </c>
      <c r="E829" s="218" t="s">
        <v>119</v>
      </c>
      <c r="F829" s="733" t="s">
        <v>119</v>
      </c>
      <c r="G829" s="734">
        <v>0</v>
      </c>
      <c r="H829" s="735">
        <v>500</v>
      </c>
      <c r="I829" s="734">
        <v>15000</v>
      </c>
      <c r="J829" s="734"/>
      <c r="K829" s="734"/>
      <c r="L829" s="734"/>
      <c r="M829" s="736"/>
      <c r="N829" s="736"/>
      <c r="O829" s="736"/>
      <c r="P829" s="765">
        <f>SUM(I829:O829)</f>
        <v>15000</v>
      </c>
      <c r="Q829" s="765">
        <f>SUM(P829-G829)</f>
        <v>15000</v>
      </c>
      <c r="R829" s="765">
        <f t="shared" si="242"/>
        <v>15000</v>
      </c>
      <c r="S829" s="765">
        <f>H829</f>
        <v>500</v>
      </c>
    </row>
    <row r="830" spans="1:19" s="76" customFormat="1" ht="15" customHeight="1" x14ac:dyDescent="0.2">
      <c r="A830" s="739"/>
      <c r="B830" s="767"/>
      <c r="C830" s="739"/>
      <c r="D830" s="768"/>
      <c r="E830" s="739"/>
      <c r="F830" s="768"/>
      <c r="G830" s="737">
        <f>SUM(G826:G829)</f>
        <v>0</v>
      </c>
      <c r="H830" s="737">
        <f>SUM(H826:H829)</f>
        <v>500</v>
      </c>
      <c r="I830" s="737">
        <f>SUM(I826:I829)</f>
        <v>15000</v>
      </c>
      <c r="J830" s="737">
        <f>SUM(J826:J829)</f>
        <v>70000</v>
      </c>
      <c r="K830" s="737">
        <f>SUM(K826:K829)</f>
        <v>0</v>
      </c>
      <c r="L830" s="737"/>
      <c r="M830" s="765"/>
      <c r="N830" s="765">
        <f t="shared" ref="N830:S830" si="243">SUM(N826:N829)</f>
        <v>90000</v>
      </c>
      <c r="O830" s="765">
        <f t="shared" si="243"/>
        <v>0</v>
      </c>
      <c r="P830" s="765">
        <f t="shared" si="243"/>
        <v>175000</v>
      </c>
      <c r="Q830" s="765">
        <f t="shared" si="243"/>
        <v>175000</v>
      </c>
      <c r="R830" s="765">
        <f t="shared" si="243"/>
        <v>175000</v>
      </c>
      <c r="S830" s="765">
        <f t="shared" si="243"/>
        <v>500</v>
      </c>
    </row>
    <row r="831" spans="1:19" s="76" customFormat="1" ht="19.899999999999999" customHeight="1" x14ac:dyDescent="0.2">
      <c r="A831" s="128" t="s">
        <v>27</v>
      </c>
      <c r="B831" s="129"/>
      <c r="C831" s="131"/>
      <c r="D831" s="131"/>
      <c r="E831" s="131"/>
      <c r="F831" s="131"/>
      <c r="G831" s="132"/>
      <c r="H831" s="132"/>
      <c r="I831" s="132"/>
      <c r="J831" s="132"/>
      <c r="K831" s="132"/>
      <c r="L831" s="132"/>
      <c r="M831" s="132"/>
      <c r="N831" s="132"/>
      <c r="O831" s="132"/>
      <c r="P831" s="132"/>
      <c r="Q831" s="132" t="s">
        <v>28</v>
      </c>
      <c r="R831" s="132"/>
      <c r="S831" s="133"/>
    </row>
    <row r="832" spans="1:19" s="76" customFormat="1" ht="19.899999999999999" customHeight="1" thickBot="1" x14ac:dyDescent="0.25">
      <c r="A832" s="136"/>
      <c r="B832" s="157"/>
      <c r="C832" s="136"/>
      <c r="D832" s="158"/>
      <c r="E832" s="159"/>
      <c r="F832" s="136"/>
      <c r="G832" s="177"/>
      <c r="H832" s="139"/>
      <c r="I832" s="160"/>
      <c r="J832" s="160"/>
      <c r="K832" s="162"/>
      <c r="L832" s="162"/>
      <c r="M832" s="162"/>
      <c r="N832" s="160"/>
      <c r="O832" s="160"/>
      <c r="P832" s="140">
        <f>SUM(I832:O832)</f>
        <v>0</v>
      </c>
      <c r="Q832" s="140">
        <f>SUM(P832-G832)</f>
        <v>0</v>
      </c>
      <c r="R832" s="140">
        <f>SUM(Q832-O832)</f>
        <v>0</v>
      </c>
      <c r="S832" s="141">
        <f>H832</f>
        <v>0</v>
      </c>
    </row>
    <row r="833" spans="1:19" s="76" customFormat="1" ht="20.100000000000001" customHeight="1" thickTop="1" x14ac:dyDescent="0.2">
      <c r="A833" s="178"/>
      <c r="B833" s="179"/>
      <c r="C833" s="180"/>
      <c r="D833" s="181"/>
      <c r="E833" s="180"/>
      <c r="F833" s="182"/>
      <c r="G833" s="148">
        <f t="shared" ref="G833:K833" si="244">SUM(G832:G832)</f>
        <v>0</v>
      </c>
      <c r="H833" s="148">
        <f t="shared" si="244"/>
        <v>0</v>
      </c>
      <c r="I833" s="148">
        <f t="shared" si="244"/>
        <v>0</v>
      </c>
      <c r="J833" s="148">
        <f t="shared" si="244"/>
        <v>0</v>
      </c>
      <c r="K833" s="148">
        <f t="shared" si="244"/>
        <v>0</v>
      </c>
      <c r="L833" s="148"/>
      <c r="M833" s="148"/>
      <c r="N833" s="148">
        <f t="shared" ref="N833:S833" si="245">SUM(N832:N832)</f>
        <v>0</v>
      </c>
      <c r="O833" s="148">
        <f t="shared" si="245"/>
        <v>0</v>
      </c>
      <c r="P833" s="148">
        <f t="shared" si="245"/>
        <v>0</v>
      </c>
      <c r="Q833" s="148">
        <f t="shared" si="245"/>
        <v>0</v>
      </c>
      <c r="R833" s="148">
        <f t="shared" si="245"/>
        <v>0</v>
      </c>
      <c r="S833" s="148">
        <f t="shared" si="245"/>
        <v>0</v>
      </c>
    </row>
    <row r="834" spans="1:19" s="76" customFormat="1" ht="15" customHeight="1" thickBot="1" x14ac:dyDescent="0.25">
      <c r="A834" s="772"/>
      <c r="B834" s="773"/>
      <c r="C834" s="774"/>
      <c r="D834" s="775"/>
      <c r="E834" s="774"/>
      <c r="F834" s="775"/>
      <c r="G834" s="776"/>
      <c r="H834" s="776"/>
      <c r="I834" s="777"/>
      <c r="J834" s="777"/>
      <c r="K834" s="777"/>
      <c r="L834" s="777"/>
      <c r="M834" s="778"/>
      <c r="N834" s="778"/>
      <c r="O834" s="778"/>
      <c r="P834" s="779"/>
      <c r="Q834" s="779"/>
      <c r="R834" s="778"/>
      <c r="S834" s="778"/>
    </row>
    <row r="835" spans="1:19" s="76" customFormat="1" ht="15" customHeight="1" thickTop="1" thickBot="1" x14ac:dyDescent="0.25">
      <c r="A835" s="780" t="s">
        <v>29</v>
      </c>
      <c r="B835" s="781"/>
      <c r="C835" s="782"/>
      <c r="D835" s="782"/>
      <c r="E835" s="782"/>
      <c r="F835" s="782"/>
      <c r="G835" s="783">
        <f t="shared" ref="G835:S835" si="246">SUM(G820+G823+G830+G833)</f>
        <v>0</v>
      </c>
      <c r="H835" s="783">
        <f t="shared" si="246"/>
        <v>25350</v>
      </c>
      <c r="I835" s="783">
        <f t="shared" si="246"/>
        <v>75000</v>
      </c>
      <c r="J835" s="783">
        <f t="shared" si="246"/>
        <v>191000</v>
      </c>
      <c r="K835" s="783">
        <f t="shared" si="246"/>
        <v>10000</v>
      </c>
      <c r="L835" s="783">
        <f t="shared" si="246"/>
        <v>0</v>
      </c>
      <c r="M835" s="783">
        <f t="shared" si="246"/>
        <v>0</v>
      </c>
      <c r="N835" s="783">
        <f t="shared" si="246"/>
        <v>90000</v>
      </c>
      <c r="O835" s="783">
        <f t="shared" si="246"/>
        <v>0</v>
      </c>
      <c r="P835" s="783">
        <f t="shared" si="246"/>
        <v>366000</v>
      </c>
      <c r="Q835" s="783">
        <f t="shared" si="246"/>
        <v>366000</v>
      </c>
      <c r="R835" s="783">
        <f t="shared" si="246"/>
        <v>200000</v>
      </c>
      <c r="S835" s="783">
        <f t="shared" si="246"/>
        <v>25350</v>
      </c>
    </row>
    <row r="836" spans="1:19" s="76" customFormat="1" ht="13.5" thickTop="1" x14ac:dyDescent="0.2">
      <c r="A836" s="934" t="s">
        <v>519</v>
      </c>
      <c r="B836" s="934"/>
      <c r="C836" s="934"/>
      <c r="D836" s="934"/>
      <c r="E836" s="934"/>
      <c r="F836" s="934"/>
      <c r="G836" s="934"/>
      <c r="H836" s="934"/>
      <c r="I836" s="934"/>
      <c r="J836" s="934"/>
      <c r="K836" s="934"/>
      <c r="L836" s="934"/>
      <c r="M836" s="934"/>
      <c r="N836" s="934"/>
      <c r="O836" s="934"/>
      <c r="P836" s="934"/>
      <c r="Q836" s="934"/>
      <c r="R836" s="934"/>
      <c r="S836" s="934"/>
    </row>
    <row r="837" spans="1:19" s="76" customFormat="1" x14ac:dyDescent="0.2">
      <c r="A837" s="939"/>
      <c r="B837" s="939"/>
      <c r="C837" s="939"/>
      <c r="D837" s="939"/>
      <c r="E837" s="939"/>
      <c r="F837" s="939"/>
      <c r="G837" s="939"/>
      <c r="H837" s="939"/>
      <c r="I837" s="939"/>
      <c r="J837" s="939"/>
      <c r="K837" s="939"/>
      <c r="L837" s="939"/>
      <c r="M837" s="939"/>
      <c r="N837" s="939"/>
      <c r="O837" s="939"/>
      <c r="P837" s="939"/>
      <c r="Q837" s="939"/>
      <c r="R837" s="939"/>
      <c r="S837" s="939"/>
    </row>
    <row r="838" spans="1:19" s="97" customFormat="1" ht="38.25" x14ac:dyDescent="0.2">
      <c r="A838" s="6" t="s">
        <v>1</v>
      </c>
      <c r="B838" s="6" t="s">
        <v>2</v>
      </c>
      <c r="C838" s="6" t="s">
        <v>3</v>
      </c>
      <c r="D838" s="7" t="s">
        <v>4</v>
      </c>
      <c r="E838" s="6" t="s">
        <v>5</v>
      </c>
      <c r="F838" s="7" t="s">
        <v>6</v>
      </c>
      <c r="G838" s="7" t="s">
        <v>7</v>
      </c>
      <c r="H838" s="7" t="s">
        <v>8</v>
      </c>
      <c r="I838" s="6" t="s">
        <v>9</v>
      </c>
      <c r="J838" s="6" t="s">
        <v>10</v>
      </c>
      <c r="K838" s="6" t="s">
        <v>11</v>
      </c>
      <c r="L838" s="6" t="s">
        <v>12</v>
      </c>
      <c r="M838" s="6" t="s">
        <v>13</v>
      </c>
      <c r="N838" s="6" t="s">
        <v>14</v>
      </c>
      <c r="O838" s="6" t="s">
        <v>15</v>
      </c>
      <c r="P838" s="6" t="s">
        <v>16</v>
      </c>
      <c r="Q838" s="6" t="s">
        <v>17</v>
      </c>
      <c r="R838" s="6" t="s">
        <v>520</v>
      </c>
      <c r="S838" s="6" t="s">
        <v>19</v>
      </c>
    </row>
    <row r="839" spans="1:19" s="76" customFormat="1" x14ac:dyDescent="0.2">
      <c r="A839" s="261" t="s">
        <v>20</v>
      </c>
      <c r="B839" s="784"/>
      <c r="C839" s="199"/>
      <c r="D839" s="199"/>
      <c r="E839" s="199"/>
      <c r="F839" s="199"/>
      <c r="G839" s="201"/>
      <c r="H839" s="201"/>
      <c r="I839" s="201"/>
      <c r="J839" s="201"/>
      <c r="K839" s="201"/>
      <c r="L839" s="201"/>
      <c r="M839" s="201"/>
      <c r="N839" s="201"/>
      <c r="O839" s="201"/>
      <c r="P839" s="201"/>
      <c r="Q839" s="201"/>
      <c r="R839" s="201"/>
      <c r="S839" s="203"/>
    </row>
    <row r="840" spans="1:19" s="76" customFormat="1" x14ac:dyDescent="0.2">
      <c r="A840" s="309" t="s">
        <v>521</v>
      </c>
      <c r="B840" s="731" t="s">
        <v>215</v>
      </c>
      <c r="C840" s="785" t="s">
        <v>522</v>
      </c>
      <c r="D840" s="786">
        <v>30</v>
      </c>
      <c r="E840" s="787" t="s">
        <v>218</v>
      </c>
      <c r="F840" s="788"/>
      <c r="G840" s="220"/>
      <c r="H840" s="220">
        <v>3500</v>
      </c>
      <c r="I840" s="220">
        <v>200000</v>
      </c>
      <c r="J840" s="220">
        <v>0</v>
      </c>
      <c r="K840" s="220">
        <v>0</v>
      </c>
      <c r="L840" s="220">
        <v>0</v>
      </c>
      <c r="M840" s="220">
        <v>0</v>
      </c>
      <c r="N840" s="220">
        <v>0</v>
      </c>
      <c r="O840" s="220">
        <v>1292370</v>
      </c>
      <c r="P840" s="789">
        <f>SUM(I840:O840)</f>
        <v>1492370</v>
      </c>
      <c r="Q840" s="789">
        <f>SUM(P840-G840)</f>
        <v>1492370</v>
      </c>
      <c r="R840" s="789">
        <f>SUM(Q840-O840)</f>
        <v>200000</v>
      </c>
      <c r="S840" s="789">
        <f>H840</f>
        <v>3500</v>
      </c>
    </row>
    <row r="841" spans="1:19" s="76" customFormat="1" x14ac:dyDescent="0.2">
      <c r="A841" s="223" t="s">
        <v>523</v>
      </c>
      <c r="B841" s="790" t="s">
        <v>215</v>
      </c>
      <c r="C841" s="791" t="s">
        <v>524</v>
      </c>
      <c r="D841" s="791" t="s">
        <v>525</v>
      </c>
      <c r="E841" s="791" t="s">
        <v>43</v>
      </c>
      <c r="F841" s="792"/>
      <c r="G841" s="220"/>
      <c r="H841" s="793">
        <v>0</v>
      </c>
      <c r="I841" s="220">
        <v>63135</v>
      </c>
      <c r="J841" s="220">
        <v>0</v>
      </c>
      <c r="K841" s="220">
        <v>0</v>
      </c>
      <c r="L841" s="220">
        <v>0</v>
      </c>
      <c r="M841" s="220">
        <v>0</v>
      </c>
      <c r="N841" s="220">
        <v>0</v>
      </c>
      <c r="O841" s="793">
        <v>0</v>
      </c>
      <c r="P841" s="220">
        <v>63135</v>
      </c>
      <c r="Q841" s="220">
        <v>63135</v>
      </c>
      <c r="S841" s="789">
        <f>H841</f>
        <v>0</v>
      </c>
    </row>
    <row r="842" spans="1:19" s="76" customFormat="1" x14ac:dyDescent="0.2">
      <c r="A842" s="223" t="s">
        <v>526</v>
      </c>
      <c r="B842" s="790" t="s">
        <v>220</v>
      </c>
      <c r="C842" s="791" t="s">
        <v>527</v>
      </c>
      <c r="D842" s="791">
        <v>20</v>
      </c>
      <c r="E842" s="791" t="s">
        <v>43</v>
      </c>
      <c r="F842" s="792"/>
      <c r="G842" s="220"/>
      <c r="H842" s="793">
        <v>0</v>
      </c>
      <c r="I842" s="220">
        <v>10000</v>
      </c>
      <c r="J842" s="220"/>
      <c r="K842" s="220"/>
      <c r="L842" s="220"/>
      <c r="M842" s="220"/>
      <c r="N842" s="220"/>
      <c r="O842" s="793"/>
      <c r="P842" s="789">
        <f>SUM(I842:O842)</f>
        <v>10000</v>
      </c>
      <c r="Q842" s="789">
        <f>SUM(P842-G842)</f>
        <v>10000</v>
      </c>
      <c r="S842" s="789">
        <f>H842</f>
        <v>0</v>
      </c>
    </row>
    <row r="843" spans="1:19" s="76" customFormat="1" x14ac:dyDescent="0.2">
      <c r="A843" s="223"/>
      <c r="B843" s="790"/>
      <c r="C843" s="791"/>
      <c r="D843" s="792"/>
      <c r="E843" s="791"/>
      <c r="F843" s="792"/>
      <c r="G843" s="794"/>
      <c r="H843" s="795">
        <f>SUM(H840:H842)</f>
        <v>3500</v>
      </c>
      <c r="I843" s="795">
        <f>SUM(I840:I842)</f>
        <v>273135</v>
      </c>
      <c r="J843" s="795">
        <f t="shared" ref="J843:O843" si="247">SUM(J840:J841)</f>
        <v>0</v>
      </c>
      <c r="K843" s="795">
        <f t="shared" si="247"/>
        <v>0</v>
      </c>
      <c r="L843" s="795">
        <f t="shared" si="247"/>
        <v>0</v>
      </c>
      <c r="M843" s="795">
        <f t="shared" si="247"/>
        <v>0</v>
      </c>
      <c r="N843" s="795">
        <f t="shared" si="247"/>
        <v>0</v>
      </c>
      <c r="O843" s="795">
        <f t="shared" si="247"/>
        <v>1292370</v>
      </c>
      <c r="P843" s="795">
        <f>SUM(P840:P842)</f>
        <v>1565505</v>
      </c>
      <c r="Q843" s="795">
        <f>SUM(Q840:Q842)</f>
        <v>1565505</v>
      </c>
      <c r="R843" s="795">
        <f>SUM(R840:R840)</f>
        <v>200000</v>
      </c>
      <c r="S843" s="795">
        <f>SUM(S840:S840)</f>
        <v>3500</v>
      </c>
    </row>
    <row r="844" spans="1:19" s="76" customFormat="1" x14ac:dyDescent="0.2">
      <c r="A844" s="223"/>
      <c r="B844" s="790"/>
      <c r="C844" s="791"/>
      <c r="D844" s="792"/>
      <c r="E844" s="791"/>
      <c r="F844" s="792"/>
      <c r="G844" s="228"/>
      <c r="H844" s="228"/>
      <c r="I844" s="793"/>
      <c r="J844" s="793"/>
      <c r="K844" s="793"/>
      <c r="L844" s="793"/>
      <c r="M844" s="793"/>
      <c r="N844" s="793"/>
      <c r="O844" s="793"/>
      <c r="P844" s="793"/>
      <c r="Q844" s="793"/>
      <c r="R844" s="793"/>
      <c r="S844" s="793"/>
    </row>
    <row r="845" spans="1:19" s="76" customFormat="1" x14ac:dyDescent="0.2">
      <c r="A845" s="261" t="s">
        <v>25</v>
      </c>
      <c r="B845" s="796"/>
      <c r="C845" s="797"/>
      <c r="D845" s="797"/>
      <c r="E845" s="797"/>
      <c r="F845" s="797"/>
      <c r="G845" s="201"/>
      <c r="H845" s="201"/>
      <c r="I845" s="201"/>
      <c r="J845" s="201"/>
      <c r="K845" s="201"/>
      <c r="L845" s="201"/>
      <c r="M845" s="201"/>
      <c r="N845" s="201"/>
      <c r="O845" s="201"/>
      <c r="P845" s="201"/>
      <c r="Q845" s="201"/>
      <c r="R845" s="201"/>
      <c r="S845" s="201"/>
    </row>
    <row r="846" spans="1:19" s="76" customFormat="1" x14ac:dyDescent="0.2">
      <c r="A846" s="309" t="s">
        <v>528</v>
      </c>
      <c r="B846" s="798" t="s">
        <v>215</v>
      </c>
      <c r="C846" s="785" t="s">
        <v>529</v>
      </c>
      <c r="D846" s="799">
        <v>20</v>
      </c>
      <c r="E846" s="785" t="s">
        <v>43</v>
      </c>
      <c r="F846" s="785"/>
      <c r="G846" s="213"/>
      <c r="H846" s="220">
        <v>500</v>
      </c>
      <c r="I846" s="220">
        <v>23000</v>
      </c>
      <c r="J846" s="220">
        <v>0</v>
      </c>
      <c r="K846" s="220">
        <v>0</v>
      </c>
      <c r="L846" s="220">
        <v>0</v>
      </c>
      <c r="M846" s="220">
        <v>0</v>
      </c>
      <c r="N846" s="220">
        <v>0</v>
      </c>
      <c r="O846" s="220">
        <v>0</v>
      </c>
      <c r="P846" s="789">
        <f>SUM(I846:O846)</f>
        <v>23000</v>
      </c>
      <c r="Q846" s="789">
        <f>SUM(P846-G846)</f>
        <v>23000</v>
      </c>
      <c r="R846" s="789">
        <f>SUM(Q846-O846)</f>
        <v>23000</v>
      </c>
      <c r="S846" s="789">
        <f>H846</f>
        <v>500</v>
      </c>
    </row>
    <row r="847" spans="1:19" s="76" customFormat="1" x14ac:dyDescent="0.2">
      <c r="A847" s="309"/>
      <c r="B847" s="798"/>
      <c r="C847" s="785"/>
      <c r="D847" s="799"/>
      <c r="E847" s="785"/>
      <c r="F847" s="785"/>
      <c r="G847" s="213"/>
      <c r="H847" s="800"/>
      <c r="I847" s="220">
        <v>0</v>
      </c>
      <c r="J847" s="220">
        <v>0</v>
      </c>
      <c r="K847" s="220">
        <v>0</v>
      </c>
      <c r="L847" s="220">
        <v>0</v>
      </c>
      <c r="M847" s="220">
        <v>0</v>
      </c>
      <c r="N847" s="220">
        <v>0</v>
      </c>
      <c r="O847" s="220">
        <v>0</v>
      </c>
      <c r="P847" s="789">
        <f>SUM(I847:O847)</f>
        <v>0</v>
      </c>
      <c r="Q847" s="789">
        <f>SUM(P847-G847)</f>
        <v>0</v>
      </c>
      <c r="R847" s="789">
        <f>SUM(Q847-O847)</f>
        <v>0</v>
      </c>
      <c r="S847" s="789">
        <f>H847</f>
        <v>0</v>
      </c>
    </row>
    <row r="848" spans="1:19" s="76" customFormat="1" x14ac:dyDescent="0.2">
      <c r="A848" s="223"/>
      <c r="B848" s="790"/>
      <c r="C848" s="791"/>
      <c r="D848" s="792"/>
      <c r="E848" s="791"/>
      <c r="F848" s="792"/>
      <c r="G848" s="795">
        <f t="shared" ref="G848:S848" si="248">SUM(G846:G847)</f>
        <v>0</v>
      </c>
      <c r="H848" s="795">
        <f t="shared" si="248"/>
        <v>500</v>
      </c>
      <c r="I848" s="795">
        <f>SUM(I846:I847)</f>
        <v>23000</v>
      </c>
      <c r="J848" s="795">
        <f>SUM(J846:J847)</f>
        <v>0</v>
      </c>
      <c r="K848" s="795">
        <f t="shared" si="248"/>
        <v>0</v>
      </c>
      <c r="L848" s="795">
        <f t="shared" si="248"/>
        <v>0</v>
      </c>
      <c r="M848" s="795">
        <v>0</v>
      </c>
      <c r="N848" s="795">
        <f t="shared" si="248"/>
        <v>0</v>
      </c>
      <c r="O848" s="795">
        <f t="shared" si="248"/>
        <v>0</v>
      </c>
      <c r="P848" s="795">
        <f t="shared" si="248"/>
        <v>23000</v>
      </c>
      <c r="Q848" s="795">
        <f t="shared" si="248"/>
        <v>23000</v>
      </c>
      <c r="R848" s="795">
        <f t="shared" si="248"/>
        <v>23000</v>
      </c>
      <c r="S848" s="795">
        <f t="shared" si="248"/>
        <v>500</v>
      </c>
    </row>
    <row r="849" spans="1:19" s="76" customFormat="1" x14ac:dyDescent="0.2">
      <c r="A849" s="223"/>
      <c r="B849" s="790"/>
      <c r="C849" s="791"/>
      <c r="D849" s="792"/>
      <c r="E849" s="791"/>
      <c r="F849" s="792"/>
      <c r="G849" s="793"/>
      <c r="H849" s="793"/>
      <c r="I849" s="793"/>
      <c r="J849" s="793"/>
      <c r="K849" s="793"/>
      <c r="L849" s="793"/>
      <c r="M849" s="793"/>
      <c r="N849" s="793"/>
      <c r="O849" s="793"/>
      <c r="P849" s="793"/>
      <c r="Q849" s="793"/>
      <c r="R849" s="793"/>
      <c r="S849" s="793"/>
    </row>
    <row r="850" spans="1:19" s="76" customFormat="1" x14ac:dyDescent="0.2">
      <c r="A850" s="261" t="s">
        <v>26</v>
      </c>
      <c r="B850" s="796"/>
      <c r="C850" s="797"/>
      <c r="D850" s="797"/>
      <c r="E850" s="797"/>
      <c r="F850" s="797"/>
      <c r="G850" s="201"/>
      <c r="H850" s="201"/>
      <c r="I850" s="201"/>
      <c r="J850" s="201"/>
      <c r="K850" s="201"/>
      <c r="L850" s="201"/>
      <c r="M850" s="201"/>
      <c r="N850" s="201"/>
      <c r="O850" s="201"/>
      <c r="P850" s="201"/>
      <c r="Q850" s="201"/>
      <c r="R850" s="201"/>
      <c r="S850" s="201"/>
    </row>
    <row r="851" spans="1:19" s="76" customFormat="1" x14ac:dyDescent="0.2">
      <c r="A851" s="346" t="s">
        <v>530</v>
      </c>
      <c r="B851" s="798" t="s">
        <v>220</v>
      </c>
      <c r="C851" s="785" t="s">
        <v>502</v>
      </c>
      <c r="D851" s="799">
        <v>20</v>
      </c>
      <c r="E851" s="785" t="s">
        <v>43</v>
      </c>
      <c r="F851" s="801"/>
      <c r="G851" s="213"/>
      <c r="H851" s="220">
        <v>-8500</v>
      </c>
      <c r="I851" s="217">
        <v>700000</v>
      </c>
      <c r="J851" s="213"/>
      <c r="K851" s="273"/>
      <c r="L851" s="273"/>
      <c r="M851" s="273"/>
      <c r="N851" s="213"/>
      <c r="O851" s="213"/>
      <c r="P851" s="789">
        <f>SUM(I851:O851)</f>
        <v>700000</v>
      </c>
      <c r="Q851" s="789">
        <f>SUM(P851-G851)</f>
        <v>700000</v>
      </c>
      <c r="R851" s="789">
        <f t="shared" ref="R851:R854" si="249">SUM(Q851-O851)</f>
        <v>700000</v>
      </c>
      <c r="S851" s="789">
        <f>H851</f>
        <v>-8500</v>
      </c>
    </row>
    <row r="852" spans="1:19" s="76" customFormat="1" x14ac:dyDescent="0.2">
      <c r="A852" s="346" t="s">
        <v>531</v>
      </c>
      <c r="B852" s="798" t="s">
        <v>220</v>
      </c>
      <c r="C852" s="785" t="s">
        <v>532</v>
      </c>
      <c r="D852" s="799">
        <v>20</v>
      </c>
      <c r="E852" s="785" t="s">
        <v>43</v>
      </c>
      <c r="F852" s="801"/>
      <c r="G852" s="213"/>
      <c r="H852" s="220">
        <v>-2000</v>
      </c>
      <c r="I852" s="802">
        <v>0</v>
      </c>
      <c r="J852" s="802">
        <v>175000</v>
      </c>
      <c r="K852" s="217">
        <v>0</v>
      </c>
      <c r="L852" s="273"/>
      <c r="M852" s="273"/>
      <c r="N852" s="213"/>
      <c r="O852" s="213"/>
      <c r="P852" s="789">
        <f>SUM(I852:O852)</f>
        <v>175000</v>
      </c>
      <c r="Q852" s="789">
        <f>SUM(P852-G852)</f>
        <v>175000</v>
      </c>
      <c r="R852" s="789">
        <f t="shared" si="249"/>
        <v>175000</v>
      </c>
      <c r="S852" s="789">
        <f>H852</f>
        <v>-2000</v>
      </c>
    </row>
    <row r="853" spans="1:19" s="76" customFormat="1" x14ac:dyDescent="0.2">
      <c r="A853" s="346" t="s">
        <v>533</v>
      </c>
      <c r="B853" s="798" t="s">
        <v>215</v>
      </c>
      <c r="C853" s="785" t="s">
        <v>502</v>
      </c>
      <c r="D853" s="799">
        <v>5</v>
      </c>
      <c r="E853" s="785" t="s">
        <v>43</v>
      </c>
      <c r="F853" s="801"/>
      <c r="G853" s="213"/>
      <c r="H853" s="220">
        <v>-1000</v>
      </c>
      <c r="I853" s="802">
        <v>0</v>
      </c>
      <c r="J853" s="802">
        <v>110000</v>
      </c>
      <c r="K853" s="802">
        <v>0</v>
      </c>
      <c r="L853" s="802"/>
      <c r="M853" s="802"/>
      <c r="N853" s="213"/>
      <c r="O853" s="213"/>
      <c r="P853" s="789">
        <f>SUM(I853:O853)</f>
        <v>110000</v>
      </c>
      <c r="Q853" s="789">
        <f>SUM(P853-G853)</f>
        <v>110000</v>
      </c>
      <c r="R853" s="789">
        <f t="shared" si="249"/>
        <v>110000</v>
      </c>
      <c r="S853" s="789">
        <f>H853</f>
        <v>-1000</v>
      </c>
    </row>
    <row r="854" spans="1:19" s="76" customFormat="1" x14ac:dyDescent="0.2">
      <c r="A854" s="346" t="s">
        <v>534</v>
      </c>
      <c r="B854" s="798" t="s">
        <v>220</v>
      </c>
      <c r="C854" s="785" t="s">
        <v>535</v>
      </c>
      <c r="D854" s="799">
        <v>20</v>
      </c>
      <c r="E854" s="785" t="s">
        <v>43</v>
      </c>
      <c r="F854" s="801"/>
      <c r="G854" s="213"/>
      <c r="H854" s="220">
        <v>0</v>
      </c>
      <c r="I854" s="213"/>
      <c r="J854" s="213"/>
      <c r="K854" s="273"/>
      <c r="L854" s="802">
        <v>500000</v>
      </c>
      <c r="M854" s="802"/>
      <c r="N854" s="213"/>
      <c r="O854" s="213"/>
      <c r="P854" s="789">
        <f>SUM(I854:O854)</f>
        <v>500000</v>
      </c>
      <c r="Q854" s="789">
        <f>SUM(P854-G854)</f>
        <v>500000</v>
      </c>
      <c r="R854" s="789">
        <f t="shared" si="249"/>
        <v>500000</v>
      </c>
      <c r="S854" s="789">
        <f>H854</f>
        <v>0</v>
      </c>
    </row>
    <row r="855" spans="1:19" s="76" customFormat="1" x14ac:dyDescent="0.2">
      <c r="A855" s="223"/>
      <c r="B855" s="790"/>
      <c r="C855" s="791"/>
      <c r="D855" s="792"/>
      <c r="E855" s="791"/>
      <c r="F855" s="792"/>
      <c r="G855" s="795">
        <f t="shared" ref="G855:L855" si="250">SUM(G851:G854)</f>
        <v>0</v>
      </c>
      <c r="H855" s="795">
        <f t="shared" si="250"/>
        <v>-11500</v>
      </c>
      <c r="I855" s="795">
        <f t="shared" si="250"/>
        <v>700000</v>
      </c>
      <c r="J855" s="795">
        <f t="shared" si="250"/>
        <v>285000</v>
      </c>
      <c r="K855" s="795">
        <f t="shared" si="250"/>
        <v>0</v>
      </c>
      <c r="L855" s="795">
        <f t="shared" si="250"/>
        <v>500000</v>
      </c>
      <c r="M855" s="795"/>
      <c r="N855" s="795">
        <f t="shared" ref="N855:S855" si="251">SUM(N851:N854)</f>
        <v>0</v>
      </c>
      <c r="O855" s="795">
        <f t="shared" si="251"/>
        <v>0</v>
      </c>
      <c r="P855" s="795">
        <f t="shared" si="251"/>
        <v>1485000</v>
      </c>
      <c r="Q855" s="795">
        <f t="shared" si="251"/>
        <v>1485000</v>
      </c>
      <c r="R855" s="795">
        <f t="shared" si="251"/>
        <v>1485000</v>
      </c>
      <c r="S855" s="795">
        <f t="shared" si="251"/>
        <v>-11500</v>
      </c>
    </row>
    <row r="856" spans="1:19" s="76" customFormat="1" x14ac:dyDescent="0.2">
      <c r="A856" s="223"/>
      <c r="B856" s="225"/>
      <c r="C856" s="223"/>
      <c r="D856" s="226"/>
      <c r="E856" s="223"/>
      <c r="F856" s="226"/>
      <c r="G856" s="228"/>
      <c r="H856" s="228"/>
      <c r="I856" s="223"/>
      <c r="J856" s="223"/>
      <c r="K856" s="223"/>
      <c r="L856" s="223"/>
      <c r="M856" s="223"/>
      <c r="N856" s="223"/>
      <c r="O856" s="223"/>
      <c r="P856" s="228"/>
      <c r="Q856" s="228"/>
      <c r="R856" s="228"/>
      <c r="S856" s="223"/>
    </row>
    <row r="857" spans="1:19" s="76" customFormat="1" x14ac:dyDescent="0.2">
      <c r="A857" s="261" t="s">
        <v>27</v>
      </c>
      <c r="B857" s="784"/>
      <c r="C857" s="199"/>
      <c r="D857" s="199"/>
      <c r="E857" s="199"/>
      <c r="F857" s="199"/>
      <c r="G857" s="201"/>
      <c r="H857" s="201"/>
      <c r="I857" s="201"/>
      <c r="J857" s="201"/>
      <c r="K857" s="201"/>
      <c r="L857" s="201"/>
      <c r="M857" s="201"/>
      <c r="N857" s="201"/>
      <c r="O857" s="201"/>
      <c r="P857" s="201"/>
      <c r="Q857" s="201" t="s">
        <v>28</v>
      </c>
      <c r="R857" s="201"/>
      <c r="S857" s="203"/>
    </row>
    <row r="858" spans="1:19" s="76" customFormat="1" x14ac:dyDescent="0.2">
      <c r="A858" s="346" t="s">
        <v>536</v>
      </c>
      <c r="B858" s="798" t="s">
        <v>215</v>
      </c>
      <c r="C858" s="346" t="s">
        <v>537</v>
      </c>
      <c r="D858" s="799">
        <v>7</v>
      </c>
      <c r="E858" s="785" t="s">
        <v>43</v>
      </c>
      <c r="F858" s="346"/>
      <c r="G858" s="212"/>
      <c r="H858" s="220"/>
      <c r="I858" s="213"/>
      <c r="J858" s="220">
        <v>50000</v>
      </c>
      <c r="K858" s="273"/>
      <c r="L858" s="273"/>
      <c r="M858" s="273"/>
      <c r="N858" s="213"/>
      <c r="O858" s="213"/>
      <c r="P858" s="789">
        <f>SUM(I858:O858)</f>
        <v>50000</v>
      </c>
      <c r="Q858" s="789">
        <f>SUM(P858-G858)</f>
        <v>50000</v>
      </c>
      <c r="R858" s="789">
        <f>SUM(Q858-O858)</f>
        <v>50000</v>
      </c>
      <c r="S858" s="789">
        <f>H858</f>
        <v>0</v>
      </c>
    </row>
    <row r="859" spans="1:19" s="76" customFormat="1" x14ac:dyDescent="0.2">
      <c r="A859" s="343"/>
      <c r="B859" s="205"/>
      <c r="C859" s="803"/>
      <c r="D859" s="804"/>
      <c r="E859" s="803"/>
      <c r="F859" s="804"/>
      <c r="G859" s="795">
        <f t="shared" ref="G859:M859" si="252">SUM(G858:G858)</f>
        <v>0</v>
      </c>
      <c r="H859" s="795">
        <f t="shared" si="252"/>
        <v>0</v>
      </c>
      <c r="I859" s="795">
        <f t="shared" si="252"/>
        <v>0</v>
      </c>
      <c r="J859" s="795">
        <f>SUM(J858)</f>
        <v>50000</v>
      </c>
      <c r="K859" s="795">
        <f t="shared" si="252"/>
        <v>0</v>
      </c>
      <c r="L859" s="795">
        <f t="shared" si="252"/>
        <v>0</v>
      </c>
      <c r="M859" s="795">
        <f t="shared" si="252"/>
        <v>0</v>
      </c>
      <c r="N859" s="795">
        <f t="shared" ref="N859:S859" si="253">SUM(N858:N858)</f>
        <v>0</v>
      </c>
      <c r="O859" s="795">
        <f t="shared" si="253"/>
        <v>0</v>
      </c>
      <c r="P859" s="795">
        <f t="shared" si="253"/>
        <v>50000</v>
      </c>
      <c r="Q859" s="795">
        <f t="shared" si="253"/>
        <v>50000</v>
      </c>
      <c r="R859" s="795">
        <f t="shared" si="253"/>
        <v>50000</v>
      </c>
      <c r="S859" s="795">
        <f t="shared" si="253"/>
        <v>0</v>
      </c>
    </row>
    <row r="860" spans="1:19" s="76" customFormat="1" ht="13.5" thickBot="1" x14ac:dyDescent="0.25">
      <c r="A860" s="344"/>
      <c r="B860" s="248"/>
      <c r="C860" s="805"/>
      <c r="D860" s="806"/>
      <c r="E860" s="805"/>
      <c r="F860" s="806"/>
      <c r="G860" s="252"/>
      <c r="H860" s="252"/>
      <c r="I860" s="254"/>
      <c r="J860" s="254"/>
      <c r="K860" s="254"/>
      <c r="L860" s="254"/>
      <c r="M860" s="254"/>
      <c r="N860" s="254"/>
      <c r="O860" s="254"/>
      <c r="P860" s="255"/>
      <c r="Q860" s="255"/>
      <c r="R860" s="254"/>
      <c r="S860" s="254"/>
    </row>
    <row r="861" spans="1:19" s="76" customFormat="1" ht="14.25" thickTop="1" thickBot="1" x14ac:dyDescent="0.25">
      <c r="A861" s="334" t="s">
        <v>29</v>
      </c>
      <c r="B861" s="257"/>
      <c r="C861" s="258"/>
      <c r="D861" s="258"/>
      <c r="E861" s="258"/>
      <c r="F861" s="258"/>
      <c r="G861" s="259">
        <f>SUM(G841+G848+G855+G859)</f>
        <v>0</v>
      </c>
      <c r="H861" s="259">
        <f>SUM(H843+H848+H855+H859)</f>
        <v>-7500</v>
      </c>
      <c r="I861" s="259">
        <f>SUM(I843+I848+I855+I859)</f>
        <v>996135</v>
      </c>
      <c r="J861" s="259">
        <f>SUM(J841+J848+J855+J859)</f>
        <v>335000</v>
      </c>
      <c r="K861" s="259">
        <f>SUM(K841+K848+K855+K859)</f>
        <v>0</v>
      </c>
      <c r="L861" s="259">
        <f>SUM(L841+L848+L855+L859)</f>
        <v>500000</v>
      </c>
      <c r="M861" s="259"/>
      <c r="N861" s="259">
        <f>SUM(N841+N848+N855+N859)</f>
        <v>0</v>
      </c>
      <c r="O861" s="259">
        <f>SUM(O843+O848+O855+O859)</f>
        <v>1292370</v>
      </c>
      <c r="P861" s="259">
        <f>SUM(P843+P848+P855+P859)</f>
        <v>3123505</v>
      </c>
      <c r="Q861" s="259">
        <f>SUM(Q843+Q848+Q855+Q859)</f>
        <v>3123505</v>
      </c>
      <c r="R861" s="259">
        <f>SUM(R843+R848+R855+R859)</f>
        <v>1758000</v>
      </c>
      <c r="S861" s="259">
        <f>SUM(S843+S848+S855+S859)</f>
        <v>-7500</v>
      </c>
    </row>
    <row r="862" spans="1:19" ht="14.25" customHeight="1" thickTop="1" x14ac:dyDescent="0.2"/>
  </sheetData>
  <autoFilter ref="A2:IIT6" xr:uid="{BD4E3E17-20F8-4DA1-B0E7-EE977564FA6B}">
    <filterColumn colId="6">
      <customFilters>
        <customFilter operator="notEqual" val=" "/>
      </customFilters>
    </filterColumn>
  </autoFilter>
  <mergeCells count="21">
    <mergeCell ref="A1:S1"/>
    <mergeCell ref="A46:S47"/>
    <mergeCell ref="A21:S22"/>
    <mergeCell ref="A112:S113"/>
    <mergeCell ref="A91:S92"/>
    <mergeCell ref="A132:S133"/>
    <mergeCell ref="A156:S157"/>
    <mergeCell ref="A186:S187"/>
    <mergeCell ref="A242:S243"/>
    <mergeCell ref="A275:S276"/>
    <mergeCell ref="A207:S208"/>
    <mergeCell ref="A451:S452"/>
    <mergeCell ref="A811:S812"/>
    <mergeCell ref="A775:S776"/>
    <mergeCell ref="A836:S837"/>
    <mergeCell ref="A299:S300"/>
    <mergeCell ref="A321:S322"/>
    <mergeCell ref="A344:S345"/>
    <mergeCell ref="A389:S390"/>
    <mergeCell ref="A422:S423"/>
    <mergeCell ref="A613:S614"/>
  </mergeCells>
  <pageMargins left="0.7" right="0.7" top="0.75" bottom="0.75" header="0.3" footer="0.3"/>
  <pageSetup scale="43" fitToHeight="0" orientation="landscape"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C3C0E13B46C494480AD9D27B3A51FEB" ma:contentTypeVersion="4" ma:contentTypeDescription="Create a new document." ma:contentTypeScope="" ma:versionID="ab93f56d08f67a48d8232a4731fb6d88">
  <xsd:schema xmlns:xsd="http://www.w3.org/2001/XMLSchema" xmlns:xs="http://www.w3.org/2001/XMLSchema" xmlns:p="http://schemas.microsoft.com/office/2006/metadata/properties" xmlns:ns2="e0581fd9-2fb5-4859-81fa-99efc4b5af88" xmlns:ns3="7faf28be-5faf-40e6-8b72-f379ad63bc62" targetNamespace="http://schemas.microsoft.com/office/2006/metadata/properties" ma:root="true" ma:fieldsID="6cc35ddb00ef6da3df96050a0a871f87" ns2:_="" ns3:_="">
    <xsd:import namespace="e0581fd9-2fb5-4859-81fa-99efc4b5af88"/>
    <xsd:import namespace="7faf28be-5faf-40e6-8b72-f379ad63bc6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581fd9-2fb5-4859-81fa-99efc4b5af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faf28be-5faf-40e6-8b72-f379ad63bc6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9F5EFB7-CB82-4054-A45A-5F431C7128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0581fd9-2fb5-4859-81fa-99efc4b5af88"/>
    <ds:schemaRef ds:uri="7faf28be-5faf-40e6-8b72-f379ad63bc6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BC3E285-AB06-4665-ACAD-55B10D94008C}">
  <ds:schemaRefs>
    <ds:schemaRef ds:uri="http://schemas.microsoft.com/sharepoint/v3/contenttype/forms"/>
  </ds:schemaRefs>
</ds:datastoreItem>
</file>

<file path=customXml/itemProps3.xml><?xml version="1.0" encoding="utf-8"?>
<ds:datastoreItem xmlns:ds="http://schemas.openxmlformats.org/officeDocument/2006/customXml" ds:itemID="{A69E47BB-A2DD-4E63-AD28-58C6882F4E7D}">
  <ds:schemaRefs>
    <ds:schemaRef ds:uri="http://purl.org/dc/terms/"/>
    <ds:schemaRef ds:uri="http://www.w3.org/XML/1998/namespace"/>
    <ds:schemaRef ds:uri="http://schemas.microsoft.com/office/2006/documentManagement/types"/>
    <ds:schemaRef ds:uri="e0581fd9-2fb5-4859-81fa-99efc4b5af88"/>
    <ds:schemaRef ds:uri="http://purl.org/dc/dcmitype/"/>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7faf28be-5faf-40e6-8b72-f379ad63bc6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Consolidated Master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Ian Jameson</dc:creator>
  <cp:keywords/>
  <dc:description/>
  <cp:lastModifiedBy>Chris Clabuesch</cp:lastModifiedBy>
  <cp:revision/>
  <cp:lastPrinted>2019-10-29T15:14:04Z</cp:lastPrinted>
  <dcterms:created xsi:type="dcterms:W3CDTF">2018-10-25T14:27:14Z</dcterms:created>
  <dcterms:modified xsi:type="dcterms:W3CDTF">2020-03-26T20:30:41Z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0x010100DC3C0E13B46C494480AD9D27B3A51FEB</vt:lpwstr>
  </property>
</Properties>
</file>